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<sst xmlns="http://schemas.openxmlformats.org/spreadsheetml/2006/main" count="692" uniqueCount="357">
  <si>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</si>
  <si>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</si>
  <si>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</si>
  <si>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</si>
  <si>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</si>
  <si>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</si>
  <si>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</si>
  <si>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</si>
  <si>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</si>
  <si>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</si>
  <si>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</si>
  <si>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</si>
  <si>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</si>
  <si>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</si>
  <si>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</si>
  <si>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</si>
  <si>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</si>
  <si>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</si>
  <si>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</si>
  <si>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</si>
  <si>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</si>
  <si>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</si>
  <si>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</si>
  <si>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</si>
  <si>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</si>
  <si>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</si>
  <si>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</si>
  <si>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</si>
  <si>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</si>
  <si>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</si>
  <si>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</si>
  <si>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</si>
  <si>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</si>
  <si>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</si>
  <si>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</si>
  <si>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</si>
  <si>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</si>
  <si>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</si>
  <si>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</si>
  <si>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</si>
  <si>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</si>
  <si>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</si>
  <si>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</si>
  <si>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</si>
  <si>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</si>
  <si>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</si>
  <si>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</si>
  <si>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</si>
  <si>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</si>
  <si>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</si>
  <si>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</si>
  <si>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</si>
  <si>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</si>
  <si>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</si>
  <si>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</si>
  <si>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</si>
  <si>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</si>
  <si>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</si>
  <si>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</si>
  <si>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</si>
  <si>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</si>
  <si>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</si>
  <si>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</si>
  <si>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</si>
  <si>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</si>
  <si>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</si>
  <si>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</si>
  <si>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</si>
  <si>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</si>
  <si>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</si>
  <si>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</si>
  <si>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</si>
  <si>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</si>
  <si>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</si>
  <si>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</si>
  <si>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</si>
  <si>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</si>
  <si>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</si>
  <si>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</si>
  <si>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</si>
  <si>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</si>
  <si>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</si>
  <si>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</si>
  <si>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</si>
  <si>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</si>
  <si>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</si>
  <si>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</si>
  <si>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</si>
  <si>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</si>
  <si>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</si>
  <si>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</si>
  <si>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</si>
  <si>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</si>
  <si>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</si>
  <si>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</si>
  <si>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</si>
  <si>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</si>
  <si>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</si>
  <si>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</si>
  <si>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</si>
  <si>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</si>
  <si>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</si>
  <si>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</si>
  <si>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</si>
  <si>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</si>
  <si>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</si>
  <si>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</si>
  <si>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</si>
  <si>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</si>
  <si>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</si>
  <si>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</si>
  <si>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</si>
  <si>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</si>
  <si>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</si>
  <si>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</si>
  <si>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</si>
  <si>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</si>
  <si>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</si>
  <si>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</si>
  <si>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</si>
  <si>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</si>
  <si>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</si>
  <si>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</si>
  <si>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</si>
  <si>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</si>
  <si>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</si>
  <si>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</si>
  <si>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</si>
  <si>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</si>
  <si>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</si>
  <si>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</si>
  <si>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</si>
  <si>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</si>
  <si>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</si>
  <si>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</si>
  <si>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</si>
  <si>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</si>
  <si>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</si>
  <si>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</si>
  <si>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</si>
  <si>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</si>
  <si>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</si>
  <si>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</si>
  <si>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</si>
  <si>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</si>
  <si>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</si>
  <si>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</si>
  <si>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</si>
  <si>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</si>
  <si>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</si>
  <si>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</si>
  <si>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</si>
  <si>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</si>
  <si>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</si>
  <si>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</si>
  <si>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</si>
  <si>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</si>
  <si>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</si>
  <si>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</si>
  <si>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</si>
  <si>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</si>
  <si>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</si>
  <si>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</si>
  <si>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</si>
  <si>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</si>
  <si>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</si>
  <si>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</si>
  <si>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</si>
  <si>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</si>
  <si>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</si>
  <si>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</si>
  <si>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</si>
  <si>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</si>
  <si>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</si>
  <si>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</si>
  <si>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</si>
  <si>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</si>
  <si>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</si>
  <si>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</si>
  <si>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</si>
  <si>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</si>
  <si>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</si>
  <si>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</si>
  <si>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</si>
  <si>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</si>
  <si>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</si>
  <si>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</si>
  <si>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</si>
  <si>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</si>
  <si>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</si>
  <si>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</si>
  <si>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</si>
  <si>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</si>
  <si>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</si>
  <si>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</si>
  <si>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</si>
  <si>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</si>
  <si>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</si>
  <si>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</si>
  <si>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</si>
  <si>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</si>
  <si>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</si>
  <si>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</si>
  <si>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</si>
  <si>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</si>
  <si>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</si>
  <si>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</si>
  <si>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</si>
  <si>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</si>
  <si>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</si>
  <si>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</si>
  <si>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</si>
  <si>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</si>
  <si>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</si>
  <si>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</si>
  <si>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</si>
  <si>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</si>
  <si>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</si>
  <si>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</si>
  <si>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</si>
  <si>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</si>
  <si>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</si>
  <si>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</si>
  <si>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</si>
  <si>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</si>
  <si>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</si>
  <si>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</si>
  <si>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</si>
  <si>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</si>
  <si>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</si>
  <si>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</si>
  <si>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</si>
  <si>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</si>
  <si>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</si>
  <si>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</si>
  <si>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</si>
  <si>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</si>
  <si>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</si>
  <si>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</si>
  <si>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</si>
  <si>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</si>
  <si>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</si>
  <si>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</si>
  <si>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</si>
  <si>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</si>
  <si>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</si>
  <si>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</si>
  <si>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</si>
  <si>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</si>
  <si>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</si>
  <si>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</si>
  <si>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</si>
  <si>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</si>
  <si>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</si>
  <si>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</si>
  <si>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</si>
  <si>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</si>
  <si>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</si>
  <si>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</si>
  <si>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</si>
  <si>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</si>
  <si>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</si>
  <si>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</si>
  <si>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</si>
  <si>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</si>
  <si>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</si>
  <si>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</si>
  <si>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</si>
  <si>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</si>
  <si>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</si>
  <si>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</si>
  <si>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</si>
  <si>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</si>
  <si>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</si>
  <si>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</si>
  <si>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</si>
  <si>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</si>
  <si>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마그네슘</t>
    <phoneticPr fontId="1" type="noConversion"/>
  </si>
  <si>
    <t>비타민B12</t>
    <phoneticPr fontId="1" type="noConversion"/>
  </si>
  <si>
    <t>충분섭취량</t>
    <phoneticPr fontId="1" type="noConversion"/>
  </si>
  <si>
    <t>평균필요량</t>
    <phoneticPr fontId="1" type="noConversion"/>
  </si>
  <si>
    <t>다량 무기질</t>
    <phoneticPr fontId="1" type="noConversion"/>
  </si>
  <si>
    <t>불소</t>
    <phoneticPr fontId="1" type="noConversion"/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</si>
  <si>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</si>
  <si>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</si>
  <si>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</si>
  <si>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</si>
  <si>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</si>
  <si>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</si>
  <si>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비타민C</t>
    <phoneticPr fontId="1" type="noConversion"/>
  </si>
  <si>
    <t>판토텐산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</si>
  <si>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</si>
  <si>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</si>
  <si>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</si>
  <si>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</si>
  <si>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</si>
  <si>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</si>
  <si>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M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</si>
  <si>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</si>
  <si>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</si>
  <si>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</si>
  <si>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</si>
  <si>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</si>
  <si>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</si>
  <si>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</si>
  <si>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</si>
  <si>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</si>
  <si>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정보</t>
    <phoneticPr fontId="1" type="noConversion"/>
  </si>
  <si>
    <t>단백질(g/일)</t>
    <phoneticPr fontId="1" type="noConversion"/>
  </si>
  <si>
    <t>식이섬유(g/일)</t>
    <phoneticPr fontId="1" type="noConversion"/>
  </si>
  <si>
    <t>티아민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</si>
  <si>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</si>
  <si>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</si>
  <si>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</si>
  <si>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망간</t>
    <phoneticPr fontId="1" type="noConversion"/>
  </si>
  <si>
    <t>몰리브덴</t>
    <phoneticPr fontId="1" type="noConversion"/>
  </si>
  <si>
    <t>(설문지 : FFQ 95문항 설문지, 사용자 : 이재구, ID : H1900902)</t>
  </si>
  <si>
    <t>출력시각</t>
    <phoneticPr fontId="1" type="noConversion"/>
  </si>
  <si>
    <t>2021년 09월 17일 09:14:07</t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</si>
  <si>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</si>
  <si>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</si>
  <si>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</si>
  <si>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n-3불포화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</si>
  <si>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</si>
  <si>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</si>
  <si>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</si>
  <si>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</si>
  <si>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</si>
  <si>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</si>
  <si>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</si>
  <si>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</si>
  <si>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</si>
  <si>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</si>
  <si>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</si>
  <si>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</si>
  <si>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</si>
  <si>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</si>
  <si>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</si>
  <si>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섭취량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</si>
  <si>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</si>
  <si>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</si>
  <si>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</si>
  <si>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</si>
  <si>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</si>
  <si>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</si>
  <si>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구리</t>
    <phoneticPr fontId="1" type="noConversion"/>
  </si>
  <si>
    <t>셀레늄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</si>
  <si>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</si>
  <si>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</si>
  <si>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</si>
  <si>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권장섭취량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</si>
  <si>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</si>
  <si>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</si>
  <si>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</si>
  <si>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크롬(ug/일)</t>
    <phoneticPr fontId="1" type="noConversion"/>
  </si>
  <si>
    <t>H1900902</t>
  </si>
  <si>
    <t>이재구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</si>
</sst>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52.310566000000001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69080"/>
        <c:axId val="261167512"/>
      </c:barChart>
      <c:catAx>
        <c:axId val="26116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7512"/>
        <c:crosses val="autoZero"/>
        <c:auto val="1"/>
        <c:lblAlgn val="ctr"/>
        <c:lblOffset val="100"/>
        <c:noMultiLvlLbl val="0"/>
      </c:catAx>
      <c:valAx>
        <c:axId val="26116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6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1.8125416000000001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31464"/>
        <c:axId val="577633032"/>
      </c:barChart>
      <c:catAx>
        <c:axId val="57763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33032"/>
        <c:crosses val="autoZero"/>
        <c:auto val="1"/>
        <c:lblAlgn val="ctr"/>
        <c:lblOffset val="100"/>
        <c:noMultiLvlLbl val="0"/>
      </c:catAx>
      <c:valAx>
        <c:axId val="57763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3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0.59924469999999996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18864"/>
        <c:axId val="515417688"/>
      </c:barChart>
      <c:catAx>
        <c:axId val="51541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17688"/>
        <c:crosses val="autoZero"/>
        <c:auto val="1"/>
        <c:lblAlgn val="ctr"/>
        <c:lblOffset val="100"/>
        <c:noMultiLvlLbl val="0"/>
      </c:catAx>
      <c:valAx>
        <c:axId val="51541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1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840.35033999999996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19648"/>
        <c:axId val="548247192"/>
      </c:barChart>
      <c:catAx>
        <c:axId val="5154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47192"/>
        <c:crosses val="autoZero"/>
        <c:auto val="1"/>
        <c:lblAlgn val="ctr"/>
        <c:lblOffset val="100"/>
        <c:noMultiLvlLbl val="0"/>
      </c:catAx>
      <c:valAx>
        <c:axId val="548247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1995.7185999999999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418904"/>
        <c:axId val="536419688"/>
      </c:barChart>
      <c:catAx>
        <c:axId val="53641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419688"/>
        <c:crosses val="autoZero"/>
        <c:auto val="1"/>
        <c:lblAlgn val="ctr"/>
        <c:lblOffset val="100"/>
        <c:noMultiLvlLbl val="0"/>
      </c:catAx>
      <c:valAx>
        <c:axId val="5364196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41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255.83296000000001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419296"/>
        <c:axId val="536416160"/>
      </c:barChart>
      <c:catAx>
        <c:axId val="53641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416160"/>
        <c:crosses val="autoZero"/>
        <c:auto val="1"/>
        <c:lblAlgn val="ctr"/>
        <c:lblOffset val="100"/>
        <c:noMultiLvlLbl val="0"/>
      </c:catAx>
      <c:valAx>
        <c:axId val="53641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4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72.575869999999995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417336"/>
        <c:axId val="536417728"/>
      </c:barChart>
      <c:catAx>
        <c:axId val="53641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417728"/>
        <c:crosses val="autoZero"/>
        <c:auto val="1"/>
        <c:lblAlgn val="ctr"/>
        <c:lblOffset val="100"/>
        <c:noMultiLvlLbl val="0"/>
      </c:catAx>
      <c:valAx>
        <c:axId val="53641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41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7.3616669999999997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11632"/>
        <c:axId val="260512416"/>
      </c:barChart>
      <c:catAx>
        <c:axId val="26051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12416"/>
        <c:crosses val="autoZero"/>
        <c:auto val="1"/>
        <c:lblAlgn val="ctr"/>
        <c:lblOffset val="100"/>
        <c:noMultiLvlLbl val="0"/>
      </c:catAx>
      <c:valAx>
        <c:axId val="260512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1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492.69173999999998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12024"/>
        <c:axId val="260512808"/>
      </c:barChart>
      <c:catAx>
        <c:axId val="26051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12808"/>
        <c:crosses val="autoZero"/>
        <c:auto val="1"/>
        <c:lblAlgn val="ctr"/>
        <c:lblOffset val="100"/>
        <c:noMultiLvlLbl val="0"/>
      </c:catAx>
      <c:valAx>
        <c:axId val="2605128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1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3.6582549E-3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10064"/>
        <c:axId val="260509280"/>
      </c:barChart>
      <c:catAx>
        <c:axId val="26051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509280"/>
        <c:crosses val="autoZero"/>
        <c:auto val="1"/>
        <c:lblAlgn val="ctr"/>
        <c:lblOffset val="100"/>
        <c:noMultiLvlLbl val="0"/>
      </c:catAx>
      <c:valAx>
        <c:axId val="26050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1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2.0611288999999999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510456"/>
        <c:axId val="577576584"/>
      </c:barChart>
      <c:catAx>
        <c:axId val="26051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576584"/>
        <c:crosses val="autoZero"/>
        <c:auto val="1"/>
        <c:lblAlgn val="ctr"/>
        <c:lblOffset val="100"/>
        <c:noMultiLvlLbl val="0"/>
      </c:catAx>
      <c:valAx>
        <c:axId val="577576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51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17.932449999999999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165944"/>
        <c:axId val="261166336"/>
      </c:barChart>
      <c:catAx>
        <c:axId val="26116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6336"/>
        <c:crosses val="autoZero"/>
        <c:auto val="1"/>
        <c:lblAlgn val="ctr"/>
        <c:lblOffset val="100"/>
        <c:noMultiLvlLbl val="0"/>
      </c:catAx>
      <c:valAx>
        <c:axId val="261166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16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113.14801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573840"/>
        <c:axId val="577574624"/>
      </c:barChart>
      <c:catAx>
        <c:axId val="57757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574624"/>
        <c:crosses val="autoZero"/>
        <c:auto val="1"/>
        <c:lblAlgn val="ctr"/>
        <c:lblOffset val="100"/>
        <c:noMultiLvlLbl val="0"/>
      </c:catAx>
      <c:valAx>
        <c:axId val="57757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57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53.574565999999997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574232"/>
        <c:axId val="577575016"/>
      </c:barChart>
      <c:catAx>
        <c:axId val="57757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575016"/>
        <c:crosses val="autoZero"/>
        <c:auto val="1"/>
        <c:lblAlgn val="ctr"/>
        <c:lblOffset val="100"/>
        <c:noMultiLvlLbl val="0"/>
      </c:catAx>
      <c:valAx>
        <c:axId val="57757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57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9.9410000000000007</c:v>
                </c:pt>
                <c:pt idx="1">
                  <c:v>20.934999999999999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7576192"/>
        <c:axId val="577573056"/>
      </c:barChart>
      <c:catAx>
        <c:axId val="57757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573056"/>
        <c:crosses val="autoZero"/>
        <c:auto val="1"/>
        <c:lblAlgn val="ctr"/>
        <c:lblOffset val="100"/>
        <c:noMultiLvlLbl val="0"/>
      </c:catAx>
      <c:valAx>
        <c:axId val="57757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57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8.1616879999999998</c:v>
                </c:pt>
                <c:pt idx="1">
                  <c:v>5.8992959999999997</c:v>
                </c:pt>
                <c:pt idx="2">
                  <c:v>5.6268773000000003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347.82326999999998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252800"/>
        <c:axId val="545250448"/>
      </c:barChart>
      <c:catAx>
        <c:axId val="5452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250448"/>
        <c:crosses val="autoZero"/>
        <c:auto val="1"/>
        <c:lblAlgn val="ctr"/>
        <c:lblOffset val="100"/>
        <c:noMultiLvlLbl val="0"/>
      </c:catAx>
      <c:valAx>
        <c:axId val="54525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2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8.5230879999999996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5251232"/>
        <c:axId val="545251624"/>
      </c:barChart>
      <c:catAx>
        <c:axId val="5452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251624"/>
        <c:crosses val="autoZero"/>
        <c:auto val="1"/>
        <c:lblAlgn val="ctr"/>
        <c:lblOffset val="100"/>
        <c:noMultiLvlLbl val="0"/>
      </c:catAx>
      <c:valAx>
        <c:axId val="54525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2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72.278000000000006</c:v>
                </c:pt>
                <c:pt idx="1">
                  <c:v>7.9539999999999997</c:v>
                </c:pt>
                <c:pt idx="2">
                  <c:v>19.768000000000001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5252016"/>
        <c:axId val="545250056"/>
      </c:barChart>
      <c:catAx>
        <c:axId val="54525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5250056"/>
        <c:crosses val="autoZero"/>
        <c:auto val="1"/>
        <c:lblAlgn val="ctr"/>
        <c:lblOffset val="100"/>
        <c:noMultiLvlLbl val="0"/>
      </c:catAx>
      <c:valAx>
        <c:axId val="54525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525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1429.2363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6088"/>
        <c:axId val="539275304"/>
      </c:barChart>
      <c:catAx>
        <c:axId val="53927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75304"/>
        <c:crosses val="autoZero"/>
        <c:auto val="1"/>
        <c:lblAlgn val="ctr"/>
        <c:lblOffset val="100"/>
        <c:noMultiLvlLbl val="0"/>
      </c:catAx>
      <c:valAx>
        <c:axId val="539275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59.740616000000003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7656"/>
        <c:axId val="539280008"/>
      </c:barChart>
      <c:catAx>
        <c:axId val="53927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80008"/>
        <c:crosses val="autoZero"/>
        <c:auto val="1"/>
        <c:lblAlgn val="ctr"/>
        <c:lblOffset val="100"/>
        <c:noMultiLvlLbl val="0"/>
      </c:catAx>
      <c:valAx>
        <c:axId val="539280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460.59222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9616"/>
        <c:axId val="539279224"/>
      </c:barChart>
      <c:catAx>
        <c:axId val="5392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79224"/>
        <c:crosses val="autoZero"/>
        <c:auto val="1"/>
        <c:lblAlgn val="ctr"/>
        <c:lblOffset val="100"/>
        <c:noMultiLvlLbl val="0"/>
      </c:catAx>
      <c:valAx>
        <c:axId val="539279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3.013811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17296"/>
        <c:axId val="515416512"/>
      </c:barChart>
      <c:catAx>
        <c:axId val="51541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16512"/>
        <c:crosses val="autoZero"/>
        <c:auto val="1"/>
        <c:lblAlgn val="ctr"/>
        <c:lblOffset val="100"/>
        <c:noMultiLvlLbl val="0"/>
      </c:catAx>
      <c:valAx>
        <c:axId val="51541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1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3869.9364999999998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6480"/>
        <c:axId val="539281184"/>
      </c:barChart>
      <c:catAx>
        <c:axId val="53927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81184"/>
        <c:crosses val="autoZero"/>
        <c:auto val="1"/>
        <c:lblAlgn val="ctr"/>
        <c:lblOffset val="100"/>
        <c:noMultiLvlLbl val="0"/>
      </c:catAx>
      <c:valAx>
        <c:axId val="5392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8.8982039999999998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80400"/>
        <c:axId val="539278440"/>
      </c:barChart>
      <c:catAx>
        <c:axId val="53928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78440"/>
        <c:crosses val="autoZero"/>
        <c:auto val="1"/>
        <c:lblAlgn val="ctr"/>
        <c:lblOffset val="100"/>
        <c:noMultiLvlLbl val="0"/>
      </c:catAx>
      <c:valAx>
        <c:axId val="53927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8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0.92905040000000005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278048"/>
        <c:axId val="539282360"/>
      </c:barChart>
      <c:catAx>
        <c:axId val="53927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82360"/>
        <c:crosses val="autoZero"/>
        <c:auto val="1"/>
        <c:lblAlgn val="ctr"/>
        <c:lblOffset val="100"/>
        <c:noMultiLvlLbl val="0"/>
      </c:catAx>
      <c:valAx>
        <c:axId val="53928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2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99.336370000000002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412200"/>
        <c:axId val="515412592"/>
      </c:barChart>
      <c:catAx>
        <c:axId val="51541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412592"/>
        <c:crosses val="autoZero"/>
        <c:auto val="1"/>
        <c:lblAlgn val="ctr"/>
        <c:lblOffset val="100"/>
        <c:noMultiLvlLbl val="0"/>
      </c:catAx>
      <c:valAx>
        <c:axId val="51541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41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1.0370220000000001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47976"/>
        <c:axId val="548247584"/>
      </c:barChart>
      <c:catAx>
        <c:axId val="54824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47584"/>
        <c:crosses val="autoZero"/>
        <c:auto val="1"/>
        <c:lblAlgn val="ctr"/>
        <c:lblOffset val="100"/>
        <c:noMultiLvlLbl val="0"/>
      </c:catAx>
      <c:valAx>
        <c:axId val="548247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4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10.988095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46408"/>
        <c:axId val="548249152"/>
      </c:barChart>
      <c:catAx>
        <c:axId val="54824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49152"/>
        <c:crosses val="autoZero"/>
        <c:auto val="1"/>
        <c:lblAlgn val="ctr"/>
        <c:lblOffset val="100"/>
        <c:noMultiLvlLbl val="0"/>
      </c:catAx>
      <c:valAx>
        <c:axId val="54824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4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0.92905040000000005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246016"/>
        <c:axId val="548246800"/>
      </c:barChart>
      <c:catAx>
        <c:axId val="54824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246800"/>
        <c:crosses val="autoZero"/>
        <c:auto val="1"/>
        <c:lblAlgn val="ctr"/>
        <c:lblOffset val="100"/>
        <c:noMultiLvlLbl val="0"/>
      </c:catAx>
      <c:valAx>
        <c:axId val="54824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2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360.06054999999998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33424"/>
        <c:axId val="577630680"/>
      </c:barChart>
      <c:catAx>
        <c:axId val="57763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30680"/>
        <c:crosses val="autoZero"/>
        <c:auto val="1"/>
        <c:lblAlgn val="ctr"/>
        <c:lblOffset val="100"/>
        <c:noMultiLvlLbl val="0"/>
      </c:catAx>
      <c:valAx>
        <c:axId val="57763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3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5.082929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632640"/>
        <c:axId val="577631072"/>
      </c:barChart>
      <c:catAx>
        <c:axId val="57763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631072"/>
        <c:crosses val="autoZero"/>
        <c:auto val="1"/>
        <c:lblAlgn val="ctr"/>
        <c:lblOffset val="100"/>
        <c:noMultiLvlLbl val="0"/>
      </c:catAx>
      <c:valAx>
        <c:axId val="57763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6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이재구, ID : H1900902)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17일 09:14:07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1429.2363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52.310566000000001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17.932449999999999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72.278000000000006</v>
      </c>
      <c r="G8" s="59">
        <f>'DRIs DATA 입력'!G8</f>
        <v>7.9539999999999997</v>
      </c>
      <c r="H8" s="59">
        <f>'DRIs DATA 입력'!H8</f>
        <v>19.768000000000001</v>
      </c>
      <c r="I8" s="46"/>
      <c r="J8" s="59" t="s">
        <v>215</v>
      </c>
      <c r="K8" s="59">
        <f>'DRIs DATA 입력'!K8</f>
        <v>9.9410000000000007</v>
      </c>
      <c r="L8" s="59">
        <f>'DRIs DATA 입력'!L8</f>
        <v>20.934999999999999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347.82326999999998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8.5230879999999996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3.013811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99.336370000000002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59.740616000000003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1.1438900000000001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1.0370220000000001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10.988095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0.92905040000000005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360.06054999999998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5.082929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1.8125416000000001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0.59924469999999996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460.59222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840.35033999999996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3869.9364999999998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1995.7185999999999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255.83296000000001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72.575869999999995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8.8982039999999998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7.3616669999999997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492.69173999999998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3.6582549E-3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2.0611288999999999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113.14801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53.574565999999997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9" sqref="H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307</v>
      </c>
      <c r="B1" s="61" t="s">
        <v>316</v>
      </c>
      <c r="G1" s="62" t="s">
        <v>317</v>
      </c>
      <c r="H1" s="61" t="s">
        <v>318</v>
      </c>
    </row>
    <row r="3" spans="1:27" x14ac:dyDescent="0.3">
      <c r="A3" s="68" t="s">
        <v>298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299</v>
      </c>
      <c r="B4" s="67"/>
      <c r="C4" s="67"/>
      <c r="E4" s="69" t="s">
        <v>300</v>
      </c>
      <c r="F4" s="70"/>
      <c r="G4" s="70"/>
      <c r="H4" s="71"/>
      <c r="J4" s="69" t="s">
        <v>301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302</v>
      </c>
      <c r="V4" s="67"/>
      <c r="W4" s="67"/>
      <c r="X4" s="67"/>
      <c r="Y4" s="67"/>
      <c r="Z4" s="67"/>
    </row>
    <row r="5" spans="1:27" x14ac:dyDescent="0.3">
      <c r="A5" s="65"/>
      <c r="B5" s="65" t="s">
        <v>319</v>
      </c>
      <c r="C5" s="65" t="s">
        <v>286</v>
      </c>
      <c r="E5" s="65"/>
      <c r="F5" s="65" t="s">
        <v>320</v>
      </c>
      <c r="G5" s="65" t="s">
        <v>303</v>
      </c>
      <c r="H5" s="65" t="s">
        <v>321</v>
      </c>
      <c r="J5" s="65"/>
      <c r="K5" s="65" t="s">
        <v>322</v>
      </c>
      <c r="L5" s="65" t="s">
        <v>304</v>
      </c>
      <c r="N5" s="65"/>
      <c r="O5" s="65" t="s">
        <v>280</v>
      </c>
      <c r="P5" s="65" t="s">
        <v>305</v>
      </c>
      <c r="Q5" s="65" t="s">
        <v>279</v>
      </c>
      <c r="R5" s="65" t="s">
        <v>283</v>
      </c>
      <c r="S5" s="65" t="s">
        <v>286</v>
      </c>
      <c r="U5" s="65"/>
      <c r="V5" s="65" t="s">
        <v>280</v>
      </c>
      <c r="W5" s="65" t="s">
        <v>305</v>
      </c>
      <c r="X5" s="65" t="s">
        <v>323</v>
      </c>
      <c r="Y5" s="65" t="s">
        <v>324</v>
      </c>
      <c r="Z5" s="65" t="s">
        <v>325</v>
      </c>
    </row>
    <row r="6" spans="1:27" x14ac:dyDescent="0.3">
      <c r="A6" s="65" t="s">
        <v>299</v>
      </c>
      <c r="B6" s="65">
        <v>2000</v>
      </c>
      <c r="C6" s="65">
        <v>1429.2363</v>
      </c>
      <c r="E6" s="65" t="s">
        <v>326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308</v>
      </c>
      <c r="O6" s="65">
        <v>45</v>
      </c>
      <c r="P6" s="65">
        <v>55</v>
      </c>
      <c r="Q6" s="65">
        <v>0</v>
      </c>
      <c r="R6" s="65">
        <v>0</v>
      </c>
      <c r="S6" s="65">
        <v>52.310566000000001</v>
      </c>
      <c r="U6" s="65" t="s">
        <v>309</v>
      </c>
      <c r="V6" s="65">
        <v>0</v>
      </c>
      <c r="W6" s="65">
        <v>0</v>
      </c>
      <c r="X6" s="65">
        <v>25</v>
      </c>
      <c r="Y6" s="65">
        <v>0</v>
      </c>
      <c r="Z6" s="65">
        <v>17.932449999999999</v>
      </c>
    </row>
    <row r="7" spans="1:27" x14ac:dyDescent="0.3">
      <c r="E7" s="65" t="s">
        <v>327</v>
      </c>
      <c r="F7" s="65">
        <v>65</v>
      </c>
      <c r="G7" s="65">
        <v>30</v>
      </c>
      <c r="H7" s="65">
        <v>20</v>
      </c>
      <c r="J7" s="65" t="s">
        <v>328</v>
      </c>
      <c r="K7" s="65">
        <v>1</v>
      </c>
      <c r="L7" s="65">
        <v>10</v>
      </c>
    </row>
    <row r="8" spans="1:27" x14ac:dyDescent="0.3">
      <c r="E8" s="65" t="s">
        <v>329</v>
      </c>
      <c r="F8" s="65">
        <v>72.278000000000006</v>
      </c>
      <c r="G8" s="65">
        <v>7.9539999999999997</v>
      </c>
      <c r="H8" s="65">
        <v>19.768000000000001</v>
      </c>
      <c r="J8" s="65" t="s">
        <v>329</v>
      </c>
      <c r="K8" s="65">
        <v>9.9410000000000007</v>
      </c>
      <c r="L8" s="65">
        <v>20.934999999999999</v>
      </c>
    </row>
    <row r="13" spans="1:27" x14ac:dyDescent="0.3">
      <c r="A13" s="66" t="s">
        <v>284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330</v>
      </c>
      <c r="B14" s="67"/>
      <c r="C14" s="67"/>
      <c r="D14" s="67"/>
      <c r="E14" s="67"/>
      <c r="F14" s="67"/>
      <c r="H14" s="67" t="s">
        <v>331</v>
      </c>
      <c r="I14" s="67"/>
      <c r="J14" s="67"/>
      <c r="K14" s="67"/>
      <c r="L14" s="67"/>
      <c r="M14" s="67"/>
      <c r="O14" s="67" t="s">
        <v>332</v>
      </c>
      <c r="P14" s="67"/>
      <c r="Q14" s="67"/>
      <c r="R14" s="67"/>
      <c r="S14" s="67"/>
      <c r="T14" s="67"/>
      <c r="V14" s="67" t="s">
        <v>333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280</v>
      </c>
      <c r="C15" s="65" t="s">
        <v>305</v>
      </c>
      <c r="D15" s="65" t="s">
        <v>334</v>
      </c>
      <c r="E15" s="65" t="s">
        <v>324</v>
      </c>
      <c r="F15" s="65" t="s">
        <v>286</v>
      </c>
      <c r="H15" s="65"/>
      <c r="I15" s="65" t="s">
        <v>335</v>
      </c>
      <c r="J15" s="65" t="s">
        <v>305</v>
      </c>
      <c r="K15" s="65" t="s">
        <v>334</v>
      </c>
      <c r="L15" s="65" t="s">
        <v>283</v>
      </c>
      <c r="M15" s="65" t="s">
        <v>336</v>
      </c>
      <c r="O15" s="65"/>
      <c r="P15" s="65" t="s">
        <v>280</v>
      </c>
      <c r="Q15" s="65" t="s">
        <v>305</v>
      </c>
      <c r="R15" s="65" t="s">
        <v>279</v>
      </c>
      <c r="S15" s="65" t="s">
        <v>283</v>
      </c>
      <c r="T15" s="65" t="s">
        <v>325</v>
      </c>
      <c r="V15" s="65"/>
      <c r="W15" s="65" t="s">
        <v>280</v>
      </c>
      <c r="X15" s="65" t="s">
        <v>305</v>
      </c>
      <c r="Y15" s="65" t="s">
        <v>337</v>
      </c>
      <c r="Z15" s="65" t="s">
        <v>283</v>
      </c>
      <c r="AA15" s="65" t="s">
        <v>338</v>
      </c>
    </row>
    <row r="16" spans="1:27" x14ac:dyDescent="0.3">
      <c r="A16" s="65" t="s">
        <v>285</v>
      </c>
      <c r="B16" s="65">
        <v>500</v>
      </c>
      <c r="C16" s="65">
        <v>700</v>
      </c>
      <c r="D16" s="65">
        <v>0</v>
      </c>
      <c r="E16" s="65">
        <v>3000</v>
      </c>
      <c r="F16" s="65">
        <v>347.82326999999998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8.5230879999999996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3.013811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99.336370000000002</v>
      </c>
    </row>
    <row r="23" spans="1:62" x14ac:dyDescent="0.3">
      <c r="A23" s="66" t="s">
        <v>339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340</v>
      </c>
      <c r="P24" s="67"/>
      <c r="Q24" s="67"/>
      <c r="R24" s="67"/>
      <c r="S24" s="67"/>
      <c r="T24" s="67"/>
      <c r="V24" s="67" t="s">
        <v>341</v>
      </c>
      <c r="W24" s="67"/>
      <c r="X24" s="67"/>
      <c r="Y24" s="67"/>
      <c r="Z24" s="67"/>
      <c r="AA24" s="67"/>
      <c r="AC24" s="67" t="s">
        <v>342</v>
      </c>
      <c r="AD24" s="67"/>
      <c r="AE24" s="67"/>
      <c r="AF24" s="67"/>
      <c r="AG24" s="67"/>
      <c r="AH24" s="67"/>
      <c r="AJ24" s="67" t="s">
        <v>343</v>
      </c>
      <c r="AK24" s="67"/>
      <c r="AL24" s="67"/>
      <c r="AM24" s="67"/>
      <c r="AN24" s="67"/>
      <c r="AO24" s="67"/>
      <c r="AQ24" s="67" t="s">
        <v>278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344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280</v>
      </c>
      <c r="C25" s="65" t="s">
        <v>305</v>
      </c>
      <c r="D25" s="65" t="s">
        <v>279</v>
      </c>
      <c r="E25" s="65" t="s">
        <v>283</v>
      </c>
      <c r="F25" s="65" t="s">
        <v>286</v>
      </c>
      <c r="H25" s="65"/>
      <c r="I25" s="65" t="s">
        <v>280</v>
      </c>
      <c r="J25" s="65" t="s">
        <v>305</v>
      </c>
      <c r="K25" s="65" t="s">
        <v>279</v>
      </c>
      <c r="L25" s="65" t="s">
        <v>283</v>
      </c>
      <c r="M25" s="65" t="s">
        <v>286</v>
      </c>
      <c r="O25" s="65"/>
      <c r="P25" s="65" t="s">
        <v>280</v>
      </c>
      <c r="Q25" s="65" t="s">
        <v>305</v>
      </c>
      <c r="R25" s="65" t="s">
        <v>279</v>
      </c>
      <c r="S25" s="65" t="s">
        <v>283</v>
      </c>
      <c r="T25" s="65" t="s">
        <v>286</v>
      </c>
      <c r="V25" s="65"/>
      <c r="W25" s="65" t="s">
        <v>280</v>
      </c>
      <c r="X25" s="65" t="s">
        <v>305</v>
      </c>
      <c r="Y25" s="65" t="s">
        <v>279</v>
      </c>
      <c r="Z25" s="65" t="s">
        <v>283</v>
      </c>
      <c r="AA25" s="65" t="s">
        <v>286</v>
      </c>
      <c r="AC25" s="65"/>
      <c r="AD25" s="65" t="s">
        <v>280</v>
      </c>
      <c r="AE25" s="65" t="s">
        <v>305</v>
      </c>
      <c r="AF25" s="65" t="s">
        <v>279</v>
      </c>
      <c r="AG25" s="65" t="s">
        <v>283</v>
      </c>
      <c r="AH25" s="65" t="s">
        <v>286</v>
      </c>
      <c r="AJ25" s="65"/>
      <c r="AK25" s="65" t="s">
        <v>280</v>
      </c>
      <c r="AL25" s="65" t="s">
        <v>305</v>
      </c>
      <c r="AM25" s="65" t="s">
        <v>279</v>
      </c>
      <c r="AN25" s="65" t="s">
        <v>283</v>
      </c>
      <c r="AO25" s="65" t="s">
        <v>286</v>
      </c>
      <c r="AQ25" s="65"/>
      <c r="AR25" s="65" t="s">
        <v>280</v>
      </c>
      <c r="AS25" s="65" t="s">
        <v>305</v>
      </c>
      <c r="AT25" s="65" t="s">
        <v>279</v>
      </c>
      <c r="AU25" s="65" t="s">
        <v>283</v>
      </c>
      <c r="AV25" s="65" t="s">
        <v>286</v>
      </c>
      <c r="AX25" s="65"/>
      <c r="AY25" s="65" t="s">
        <v>280</v>
      </c>
      <c r="AZ25" s="65" t="s">
        <v>305</v>
      </c>
      <c r="BA25" s="65" t="s">
        <v>279</v>
      </c>
      <c r="BB25" s="65" t="s">
        <v>283</v>
      </c>
      <c r="BC25" s="65" t="s">
        <v>286</v>
      </c>
      <c r="BE25" s="65"/>
      <c r="BF25" s="65" t="s">
        <v>280</v>
      </c>
      <c r="BG25" s="65" t="s">
        <v>305</v>
      </c>
      <c r="BH25" s="65" t="s">
        <v>279</v>
      </c>
      <c r="BI25" s="65" t="s">
        <v>283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59.740616000000003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1.1438900000000001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1.0370220000000001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10.988095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0.92905040000000005</v>
      </c>
      <c r="AJ26" s="65" t="s">
        <v>291</v>
      </c>
      <c r="AK26" s="65">
        <v>320</v>
      </c>
      <c r="AL26" s="65">
        <v>400</v>
      </c>
      <c r="AM26" s="65">
        <v>0</v>
      </c>
      <c r="AN26" s="65">
        <v>1000</v>
      </c>
      <c r="AO26" s="65">
        <v>360.06054999999998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5.082929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1.8125416000000001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0.59924469999999996</v>
      </c>
    </row>
    <row r="33" spans="1:68" x14ac:dyDescent="0.3">
      <c r="A33" s="66" t="s">
        <v>281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311</v>
      </c>
      <c r="I34" s="67"/>
      <c r="J34" s="67"/>
      <c r="K34" s="67"/>
      <c r="L34" s="67"/>
      <c r="M34" s="67"/>
      <c r="O34" s="67" t="s">
        <v>312</v>
      </c>
      <c r="P34" s="67"/>
      <c r="Q34" s="67"/>
      <c r="R34" s="67"/>
      <c r="S34" s="67"/>
      <c r="T34" s="67"/>
      <c r="V34" s="67" t="s">
        <v>292</v>
      </c>
      <c r="W34" s="67"/>
      <c r="X34" s="67"/>
      <c r="Y34" s="67"/>
      <c r="Z34" s="67"/>
      <c r="AA34" s="67"/>
      <c r="AC34" s="67" t="s">
        <v>313</v>
      </c>
      <c r="AD34" s="67"/>
      <c r="AE34" s="67"/>
      <c r="AF34" s="67"/>
      <c r="AG34" s="67"/>
      <c r="AH34" s="67"/>
      <c r="AJ34" s="67" t="s">
        <v>277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280</v>
      </c>
      <c r="C35" s="65" t="s">
        <v>305</v>
      </c>
      <c r="D35" s="65" t="s">
        <v>279</v>
      </c>
      <c r="E35" s="65" t="s">
        <v>283</v>
      </c>
      <c r="F35" s="65" t="s">
        <v>286</v>
      </c>
      <c r="H35" s="65"/>
      <c r="I35" s="65" t="s">
        <v>280</v>
      </c>
      <c r="J35" s="65" t="s">
        <v>305</v>
      </c>
      <c r="K35" s="65" t="s">
        <v>279</v>
      </c>
      <c r="L35" s="65" t="s">
        <v>283</v>
      </c>
      <c r="M35" s="65" t="s">
        <v>286</v>
      </c>
      <c r="O35" s="65"/>
      <c r="P35" s="65" t="s">
        <v>280</v>
      </c>
      <c r="Q35" s="65" t="s">
        <v>305</v>
      </c>
      <c r="R35" s="65" t="s">
        <v>279</v>
      </c>
      <c r="S35" s="65" t="s">
        <v>283</v>
      </c>
      <c r="T35" s="65" t="s">
        <v>286</v>
      </c>
      <c r="V35" s="65"/>
      <c r="W35" s="65" t="s">
        <v>280</v>
      </c>
      <c r="X35" s="65" t="s">
        <v>305</v>
      </c>
      <c r="Y35" s="65" t="s">
        <v>279</v>
      </c>
      <c r="Z35" s="65" t="s">
        <v>283</v>
      </c>
      <c r="AA35" s="65" t="s">
        <v>286</v>
      </c>
      <c r="AC35" s="65"/>
      <c r="AD35" s="65" t="s">
        <v>280</v>
      </c>
      <c r="AE35" s="65" t="s">
        <v>305</v>
      </c>
      <c r="AF35" s="65" t="s">
        <v>279</v>
      </c>
      <c r="AG35" s="65" t="s">
        <v>283</v>
      </c>
      <c r="AH35" s="65" t="s">
        <v>286</v>
      </c>
      <c r="AJ35" s="65"/>
      <c r="AK35" s="65" t="s">
        <v>280</v>
      </c>
      <c r="AL35" s="65" t="s">
        <v>305</v>
      </c>
      <c r="AM35" s="65" t="s">
        <v>279</v>
      </c>
      <c r="AN35" s="65" t="s">
        <v>283</v>
      </c>
      <c r="AO35" s="65" t="s">
        <v>286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460.59222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840.35033999999996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3869.9364999999998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1995.7185999999999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255.83296000000001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72.575869999999995</v>
      </c>
    </row>
    <row r="43" spans="1:68" x14ac:dyDescent="0.3">
      <c r="A43" s="66" t="s">
        <v>287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293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345</v>
      </c>
      <c r="P44" s="67"/>
      <c r="Q44" s="67"/>
      <c r="R44" s="67"/>
      <c r="S44" s="67"/>
      <c r="T44" s="67"/>
      <c r="V44" s="67" t="s">
        <v>282</v>
      </c>
      <c r="W44" s="67"/>
      <c r="X44" s="67"/>
      <c r="Y44" s="67"/>
      <c r="Z44" s="67"/>
      <c r="AA44" s="67"/>
      <c r="AC44" s="67" t="s">
        <v>314</v>
      </c>
      <c r="AD44" s="67"/>
      <c r="AE44" s="67"/>
      <c r="AF44" s="67"/>
      <c r="AG44" s="67"/>
      <c r="AH44" s="67"/>
      <c r="AJ44" s="67" t="s">
        <v>294</v>
      </c>
      <c r="AK44" s="67"/>
      <c r="AL44" s="67"/>
      <c r="AM44" s="67"/>
      <c r="AN44" s="67"/>
      <c r="AO44" s="67"/>
      <c r="AQ44" s="67" t="s">
        <v>346</v>
      </c>
      <c r="AR44" s="67"/>
      <c r="AS44" s="67"/>
      <c r="AT44" s="67"/>
      <c r="AU44" s="67"/>
      <c r="AV44" s="67"/>
      <c r="AX44" s="67" t="s">
        <v>315</v>
      </c>
      <c r="AY44" s="67"/>
      <c r="AZ44" s="67"/>
      <c r="BA44" s="67"/>
      <c r="BB44" s="67"/>
      <c r="BC44" s="67"/>
      <c r="BE44" s="67" t="s">
        <v>288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347</v>
      </c>
      <c r="C45" s="65" t="s">
        <v>305</v>
      </c>
      <c r="D45" s="65" t="s">
        <v>337</v>
      </c>
      <c r="E45" s="65" t="s">
        <v>283</v>
      </c>
      <c r="F45" s="65" t="s">
        <v>286</v>
      </c>
      <c r="H45" s="65"/>
      <c r="I45" s="65" t="s">
        <v>347</v>
      </c>
      <c r="J45" s="65" t="s">
        <v>348</v>
      </c>
      <c r="K45" s="65" t="s">
        <v>323</v>
      </c>
      <c r="L45" s="65" t="s">
        <v>349</v>
      </c>
      <c r="M45" s="65" t="s">
        <v>286</v>
      </c>
      <c r="O45" s="65"/>
      <c r="P45" s="65" t="s">
        <v>280</v>
      </c>
      <c r="Q45" s="65" t="s">
        <v>350</v>
      </c>
      <c r="R45" s="65" t="s">
        <v>279</v>
      </c>
      <c r="S45" s="65" t="s">
        <v>324</v>
      </c>
      <c r="T45" s="65" t="s">
        <v>286</v>
      </c>
      <c r="V45" s="65"/>
      <c r="W45" s="65" t="s">
        <v>347</v>
      </c>
      <c r="X45" s="65" t="s">
        <v>305</v>
      </c>
      <c r="Y45" s="65" t="s">
        <v>337</v>
      </c>
      <c r="Z45" s="65" t="s">
        <v>349</v>
      </c>
      <c r="AA45" s="65" t="s">
        <v>286</v>
      </c>
      <c r="AC45" s="65"/>
      <c r="AD45" s="65" t="s">
        <v>280</v>
      </c>
      <c r="AE45" s="65" t="s">
        <v>348</v>
      </c>
      <c r="AF45" s="65" t="s">
        <v>337</v>
      </c>
      <c r="AG45" s="65" t="s">
        <v>349</v>
      </c>
      <c r="AH45" s="65" t="s">
        <v>325</v>
      </c>
      <c r="AJ45" s="65"/>
      <c r="AK45" s="65" t="s">
        <v>280</v>
      </c>
      <c r="AL45" s="65" t="s">
        <v>348</v>
      </c>
      <c r="AM45" s="65" t="s">
        <v>279</v>
      </c>
      <c r="AN45" s="65" t="s">
        <v>324</v>
      </c>
      <c r="AO45" s="65" t="s">
        <v>286</v>
      </c>
      <c r="AQ45" s="65"/>
      <c r="AR45" s="65" t="s">
        <v>351</v>
      </c>
      <c r="AS45" s="65" t="s">
        <v>348</v>
      </c>
      <c r="AT45" s="65" t="s">
        <v>337</v>
      </c>
      <c r="AU45" s="65" t="s">
        <v>283</v>
      </c>
      <c r="AV45" s="65" t="s">
        <v>325</v>
      </c>
      <c r="AX45" s="65"/>
      <c r="AY45" s="65" t="s">
        <v>280</v>
      </c>
      <c r="AZ45" s="65" t="s">
        <v>352</v>
      </c>
      <c r="BA45" s="65" t="s">
        <v>279</v>
      </c>
      <c r="BB45" s="65" t="s">
        <v>324</v>
      </c>
      <c r="BC45" s="65" t="s">
        <v>286</v>
      </c>
      <c r="BE45" s="65"/>
      <c r="BF45" s="65" t="s">
        <v>280</v>
      </c>
      <c r="BG45" s="65" t="s">
        <v>348</v>
      </c>
      <c r="BH45" s="65" t="s">
        <v>353</v>
      </c>
      <c r="BI45" s="65" t="s">
        <v>324</v>
      </c>
      <c r="BJ45" s="65" t="s">
        <v>325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8.8982039999999998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7.3616669999999997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492.69173999999998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3.6582549E-3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2.0611288999999999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113.14801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53.574565999999997</v>
      </c>
      <c r="AX46" s="65" t="s">
        <v>296</v>
      </c>
      <c r="AY46" s="65"/>
      <c r="AZ46" s="65"/>
      <c r="BA46" s="65"/>
      <c r="BB46" s="65"/>
      <c r="BC46" s="65"/>
      <c r="BE46" s="65" t="s">
        <v>354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355</v>
      </c>
      <c r="B2" s="61" t="s">
        <v>356</v>
      </c>
      <c r="C2" s="61" t="s">
        <v>297</v>
      </c>
      <c r="D2" s="61">
        <v>68</v>
      </c>
      <c r="E2" s="61">
        <v>1429.2363</v>
      </c>
      <c r="F2" s="61">
        <v>191.26506000000001</v>
      </c>
      <c r="G2" s="61">
        <v>21.049606000000001</v>
      </c>
      <c r="H2" s="61">
        <v>7.5113997000000001</v>
      </c>
      <c r="I2" s="61">
        <v>13.538207</v>
      </c>
      <c r="J2" s="61">
        <v>52.310566000000001</v>
      </c>
      <c r="K2" s="61">
        <v>32.633270000000003</v>
      </c>
      <c r="L2" s="61">
        <v>19.677295999999998</v>
      </c>
      <c r="M2" s="61">
        <v>17.932449999999999</v>
      </c>
      <c r="N2" s="61">
        <v>1.6094314000000001</v>
      </c>
      <c r="O2" s="61">
        <v>8.4007339999999999</v>
      </c>
      <c r="P2" s="61">
        <v>1080.789</v>
      </c>
      <c r="Q2" s="61">
        <v>16.957369</v>
      </c>
      <c r="R2" s="61">
        <v>347.82326999999998</v>
      </c>
      <c r="S2" s="61">
        <v>78.59102</v>
      </c>
      <c r="T2" s="61">
        <v>3230.7869999999998</v>
      </c>
      <c r="U2" s="61">
        <v>3.013811</v>
      </c>
      <c r="V2" s="61">
        <v>8.5230879999999996</v>
      </c>
      <c r="W2" s="61">
        <v>99.336370000000002</v>
      </c>
      <c r="X2" s="61">
        <v>59.740616000000003</v>
      </c>
      <c r="Y2" s="61">
        <v>1.1438900000000001</v>
      </c>
      <c r="Z2" s="61">
        <v>1.0370220000000001</v>
      </c>
      <c r="AA2" s="61">
        <v>10.988095</v>
      </c>
      <c r="AB2" s="61">
        <v>0.92905040000000005</v>
      </c>
      <c r="AC2" s="61">
        <v>360.06054999999998</v>
      </c>
      <c r="AD2" s="61">
        <v>5.082929</v>
      </c>
      <c r="AE2" s="61">
        <v>1.8125416000000001</v>
      </c>
      <c r="AF2" s="61">
        <v>0.59924469999999996</v>
      </c>
      <c r="AG2" s="61">
        <v>460.59222</v>
      </c>
      <c r="AH2" s="61">
        <v>181.62551999999999</v>
      </c>
      <c r="AI2" s="61">
        <v>278.9667</v>
      </c>
      <c r="AJ2" s="61">
        <v>840.35033999999996</v>
      </c>
      <c r="AK2" s="61">
        <v>3869.9364999999998</v>
      </c>
      <c r="AL2" s="61">
        <v>255.83296000000001</v>
      </c>
      <c r="AM2" s="61">
        <v>1995.7185999999999</v>
      </c>
      <c r="AN2" s="61">
        <v>72.575869999999995</v>
      </c>
      <c r="AO2" s="61">
        <v>8.8982039999999998</v>
      </c>
      <c r="AP2" s="61">
        <v>6.6928945000000004</v>
      </c>
      <c r="AQ2" s="61">
        <v>2.2053091999999999</v>
      </c>
      <c r="AR2" s="61">
        <v>7.3616669999999997</v>
      </c>
      <c r="AS2" s="61">
        <v>492.69173999999998</v>
      </c>
      <c r="AT2" s="61">
        <v>3.6582549E-3</v>
      </c>
      <c r="AU2" s="61">
        <v>2.0611288999999999</v>
      </c>
      <c r="AV2" s="61">
        <v>113.14801</v>
      </c>
      <c r="AW2" s="61">
        <v>53.574565999999997</v>
      </c>
      <c r="AX2" s="61">
        <v>2.0339712999999999E-2</v>
      </c>
      <c r="AY2" s="61">
        <v>0.55610020000000004</v>
      </c>
      <c r="AZ2" s="61">
        <v>120.041374</v>
      </c>
      <c r="BA2" s="61">
        <v>19.691172000000002</v>
      </c>
      <c r="BB2" s="61">
        <v>8.1616879999999998</v>
      </c>
      <c r="BC2" s="61">
        <v>5.8992959999999997</v>
      </c>
      <c r="BD2" s="61">
        <v>5.6268773000000003</v>
      </c>
      <c r="BE2" s="61">
        <v>0.47747335000000002</v>
      </c>
      <c r="BF2" s="61">
        <v>2.8807689999999999</v>
      </c>
      <c r="BG2" s="61">
        <v>0</v>
      </c>
      <c r="BH2" s="61">
        <v>5.1716283000000002E-2</v>
      </c>
      <c r="BI2" s="61">
        <v>4.1597016000000001E-2</v>
      </c>
      <c r="BJ2" s="61">
        <v>0.13038547</v>
      </c>
      <c r="BK2" s="61">
        <v>0</v>
      </c>
      <c r="BL2" s="61">
        <v>0.41289777</v>
      </c>
      <c r="BM2" s="61">
        <v>3.8426830000000001</v>
      </c>
      <c r="BN2" s="61">
        <v>1.1092432999999999</v>
      </c>
      <c r="BO2" s="61">
        <v>59.834910000000001</v>
      </c>
      <c r="BP2" s="61">
        <v>9.776783</v>
      </c>
      <c r="BQ2" s="61">
        <v>17.189194000000001</v>
      </c>
      <c r="BR2" s="61">
        <v>57.842106000000001</v>
      </c>
      <c r="BS2" s="61">
        <v>32.814456999999997</v>
      </c>
      <c r="BT2" s="61">
        <v>14.3695965</v>
      </c>
      <c r="BU2" s="61">
        <v>9.7496930000000002E-3</v>
      </c>
      <c r="BV2" s="61">
        <v>1.5409011E-2</v>
      </c>
      <c r="BW2" s="61">
        <v>0.87101733999999997</v>
      </c>
      <c r="BX2" s="61">
        <v>1.0927129</v>
      </c>
      <c r="BY2" s="61">
        <v>6.6588460000000002E-2</v>
      </c>
      <c r="BZ2" s="61">
        <v>1.6858948E-4</v>
      </c>
      <c r="CA2" s="61">
        <v>0.28496575000000002</v>
      </c>
      <c r="CB2" s="61">
        <v>5.8762440000000001E-3</v>
      </c>
      <c r="CC2" s="61">
        <v>7.753264E-2</v>
      </c>
      <c r="CD2" s="61">
        <v>0.64151674999999997</v>
      </c>
      <c r="CE2" s="61">
        <v>3.0032449999999999E-2</v>
      </c>
      <c r="CF2" s="61">
        <v>8.3443619999999996E-2</v>
      </c>
      <c r="CG2" s="61">
        <v>0</v>
      </c>
      <c r="CH2" s="61">
        <v>1.128329E-2</v>
      </c>
      <c r="CI2" s="61">
        <v>2.5331873999999998E-3</v>
      </c>
      <c r="CJ2" s="61">
        <v>1.3852275999999999</v>
      </c>
      <c r="CK2" s="61">
        <v>6.2711564999999997E-3</v>
      </c>
      <c r="CL2" s="61">
        <v>0.16854711999999999</v>
      </c>
      <c r="CM2" s="61">
        <v>3.1668763000000002</v>
      </c>
      <c r="CN2" s="61">
        <v>1513.9536000000001</v>
      </c>
      <c r="CO2" s="61">
        <v>2733.1410000000001</v>
      </c>
      <c r="CP2" s="61">
        <v>1474.2246</v>
      </c>
      <c r="CQ2" s="61">
        <v>617.67926</v>
      </c>
      <c r="CR2" s="61">
        <v>324.57650000000001</v>
      </c>
      <c r="CS2" s="61">
        <v>325.03732000000002</v>
      </c>
      <c r="CT2" s="61">
        <v>1566.2299</v>
      </c>
      <c r="CU2" s="61">
        <v>1012.8713</v>
      </c>
      <c r="CV2" s="61">
        <v>1036.9862000000001</v>
      </c>
      <c r="CW2" s="61">
        <v>1107.2945999999999</v>
      </c>
      <c r="CX2" s="61">
        <v>312.50662</v>
      </c>
      <c r="CY2" s="61">
        <v>1896.1181999999999</v>
      </c>
      <c r="CZ2" s="61">
        <v>1079.1144999999999</v>
      </c>
      <c r="DA2" s="61">
        <v>2056.6786999999999</v>
      </c>
      <c r="DB2" s="61">
        <v>1954.1696999999999</v>
      </c>
      <c r="DC2" s="61">
        <v>3021.2698</v>
      </c>
      <c r="DD2" s="61">
        <v>6183.4375</v>
      </c>
      <c r="DE2" s="61">
        <v>1029.6147000000001</v>
      </c>
      <c r="DF2" s="61">
        <v>3045.7240000000002</v>
      </c>
      <c r="DG2" s="61">
        <v>1318.0961</v>
      </c>
      <c r="DH2" s="61">
        <v>44.920647000000002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19.691172000000002</v>
      </c>
      <c r="B6">
        <f>BB2</f>
        <v>8.1616879999999998</v>
      </c>
      <c r="C6">
        <f>BC2</f>
        <v>5.8992959999999997</v>
      </c>
      <c r="D6">
        <f>BD2</f>
        <v>5.6268773000000003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28" sqref="N2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19438</v>
      </c>
      <c r="C2" s="56">
        <f ca="1">YEAR(TODAY())-YEAR(B2)+IF(TODAY()&gt;=DATE(YEAR(TODAY()),MONTH(B2),DAY(B2)),0,-1)</f>
        <v>68</v>
      </c>
      <c r="E2" s="52">
        <v>164.1</v>
      </c>
      <c r="F2" s="53" t="s">
        <v>275</v>
      </c>
      <c r="G2" s="52">
        <v>69.8</v>
      </c>
      <c r="H2" s="51" t="s">
        <v>40</v>
      </c>
      <c r="I2" s="72">
        <f>ROUND(G3/E3^2,1)</f>
        <v>25.9</v>
      </c>
    </row>
    <row r="3" spans="1:9" x14ac:dyDescent="0.3">
      <c r="E3" s="51">
        <f>E2/100</f>
        <v>1.641</v>
      </c>
      <c r="F3" s="51" t="s">
        <v>39</v>
      </c>
      <c r="G3" s="51">
        <f>G2</f>
        <v>69.8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이재구, ID : H1900902)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17일 09:14:07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44455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164.1</v>
      </c>
      <c r="L12" s="124"/>
      <c r="M12" s="117">
        <f>'개인정보 및 신체계측 입력'!G2</f>
        <v>69.8</v>
      </c>
      <c r="N12" s="118"/>
      <c r="O12" s="113" t="s">
        <v>270</v>
      </c>
      <c r="P12" s="107"/>
      <c r="Q12" s="90">
        <f>'개인정보 및 신체계측 입력'!I2</f>
        <v>25.9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이재구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72.278000000000006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7.9539999999999997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19.768000000000001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20.9</v>
      </c>
      <c r="L72" s="36" t="s">
        <v>52</v>
      </c>
      <c r="M72" s="36">
        <f>ROUND('DRIs DATA'!K8,1)</f>
        <v>9.9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46.38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71.03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59.74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61.94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57.57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258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88.98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2021-09-17T00:19:09Z</dcterms:modified>
</cp:coreProperties>
</file>