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<sst xmlns="http://schemas.openxmlformats.org/spreadsheetml/2006/main" count="692" uniqueCount="338">
  <si>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</si>
  <si>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</si>
  <si>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</si>
  <si>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</si>
  <si>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</si>
  <si>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</si>
  <si>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</si>
  <si>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</si>
  <si>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</si>
  <si>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</si>
  <si>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</si>
  <si>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</si>
  <si>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</si>
  <si>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</si>
  <si>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</si>
  <si>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</si>
  <si>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</si>
  <si>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</si>
  <si>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</si>
  <si>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</si>
  <si>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</si>
  <si>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</si>
  <si>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</si>
  <si>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</si>
  <si>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</si>
  <si>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</si>
  <si>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</si>
  <si>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</si>
  <si>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</si>
  <si>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</si>
  <si>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</si>
  <si>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</si>
  <si>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</si>
  <si>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</si>
  <si>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</si>
  <si>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</si>
  <si>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</si>
  <si>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</si>
  <si>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</si>
  <si>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</si>
  <si>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</si>
  <si>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</si>
  <si>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</si>
  <si>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</si>
  <si>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</si>
  <si>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</si>
  <si>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</si>
  <si>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</si>
  <si>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</si>
  <si>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</si>
  <si>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</si>
  <si>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</si>
  <si>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</si>
  <si>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</si>
  <si>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</si>
  <si>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</si>
  <si>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</si>
  <si>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</si>
  <si>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</si>
  <si>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</si>
  <si>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</si>
  <si>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</si>
  <si>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</si>
  <si>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</si>
  <si>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</si>
  <si>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</si>
  <si>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</si>
  <si>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</si>
  <si>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</si>
  <si>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</si>
  <si>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</si>
  <si>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</si>
  <si>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</si>
  <si>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</si>
  <si>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</si>
  <si>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</si>
  <si>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</si>
  <si>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</si>
  <si>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</si>
  <si>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</si>
  <si>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</si>
  <si>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</si>
  <si>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</si>
  <si>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</si>
  <si>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</si>
  <si>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</si>
  <si>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</si>
  <si>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</si>
  <si>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</si>
  <si>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</si>
  <si>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</si>
  <si>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</si>
  <si>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</si>
  <si>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</si>
  <si>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</si>
  <si>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</si>
  <si>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</si>
  <si>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</si>
  <si>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</si>
  <si>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</si>
  <si>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</si>
  <si>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</si>
  <si>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</si>
  <si>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</si>
  <si>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</si>
  <si>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</si>
  <si>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</si>
  <si>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</si>
  <si>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</si>
  <si>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</si>
  <si>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</si>
  <si>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</si>
  <si>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</si>
  <si>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</si>
  <si>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</si>
  <si>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</si>
  <si>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</si>
  <si>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</si>
  <si>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</si>
  <si>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</si>
  <si>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</si>
  <si>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</si>
  <si>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</si>
  <si>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</si>
  <si>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</si>
  <si>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</si>
  <si>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</si>
  <si>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</si>
  <si>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</si>
  <si>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</si>
  <si>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</si>
  <si>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</si>
  <si>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</si>
  <si>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</si>
  <si>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</si>
  <si>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</si>
  <si>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</si>
  <si>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</si>
  <si>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</si>
  <si>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</si>
  <si>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</si>
  <si>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</si>
  <si>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</si>
  <si>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</si>
  <si>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</si>
  <si>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</si>
  <si>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</si>
  <si>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</si>
  <si>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</si>
  <si>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</si>
  <si>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</si>
  <si>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</si>
  <si>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</si>
  <si>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</si>
  <si>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</si>
  <si>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</si>
  <si>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</si>
  <si>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</si>
  <si>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</si>
  <si>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</si>
  <si>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</si>
  <si>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</si>
  <si>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</si>
  <si>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</si>
  <si>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</si>
  <si>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</si>
  <si>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</si>
  <si>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</si>
  <si>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</si>
  <si>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</si>
  <si>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</si>
  <si>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</si>
  <si>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</si>
  <si>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</si>
  <si>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</si>
  <si>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</si>
  <si>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</si>
  <si>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</si>
  <si>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</si>
  <si>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</si>
  <si>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</si>
  <si>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</si>
  <si>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</si>
  <si>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</si>
  <si>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</si>
  <si>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</si>
  <si>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</si>
  <si>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</si>
  <si>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</si>
  <si>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</si>
  <si>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</si>
  <si>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</si>
  <si>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</si>
  <si>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</si>
  <si>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</si>
  <si>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</si>
  <si>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</si>
  <si>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</si>
  <si>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</si>
  <si>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</si>
  <si>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</si>
  <si>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</si>
  <si>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</si>
  <si>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</si>
  <si>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</si>
  <si>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</si>
  <si>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</si>
  <si>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</si>
  <si>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</si>
  <si>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</si>
  <si>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</si>
  <si>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</si>
  <si>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</si>
  <si>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</si>
  <si>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</si>
  <si>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</si>
  <si>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</si>
  <si>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</si>
  <si>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</si>
  <si>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</si>
  <si>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</si>
  <si>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</si>
  <si>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</si>
  <si>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</si>
  <si>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</si>
  <si>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</si>
  <si>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</si>
  <si>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</si>
  <si>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</si>
  <si>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</si>
  <si>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</si>
  <si>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</si>
  <si>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</si>
  <si>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</si>
  <si>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</si>
  <si>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</si>
  <si>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</si>
  <si>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</si>
  <si>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</si>
  <si>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</si>
  <si>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</si>
  <si>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</si>
  <si>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</si>
  <si>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</si>
  <si>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</si>
  <si>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</si>
  <si>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</si>
  <si>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</si>
  <si>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</si>
  <si>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</si>
  <si>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</si>
  <si>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</si>
  <si>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</si>
  <si>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</si>
  <si>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</si>
  <si>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</si>
  <si>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</si>
  <si>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</si>
  <si>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</si>
  <si>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</si>
  <si>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</si>
  <si>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</si>
  <si>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</si>
  <si>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</si>
  <si>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</si>
  <si>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</si>
  <si>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</si>
  <si>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</si>
  <si>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</si>
  <si>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</si>
  <si>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</si>
  <si>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</si>
  <si>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</si>
  <si>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</si>
  <si>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</si>
  <si>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</si>
  <si>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</si>
  <si>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마그네슘</t>
    <phoneticPr fontId="1" type="noConversion"/>
  </si>
  <si>
    <t>비타민B12</t>
    <phoneticPr fontId="1" type="noConversion"/>
  </si>
  <si>
    <t>충분섭취량</t>
    <phoneticPr fontId="1" type="noConversion"/>
  </si>
  <si>
    <t>평균필요량</t>
    <phoneticPr fontId="1" type="noConversion"/>
  </si>
  <si>
    <t>다량 무기질</t>
    <phoneticPr fontId="1" type="noConversion"/>
  </si>
  <si>
    <t>불소</t>
    <phoneticPr fontId="1" type="noConversion"/>
  </si>
  <si>
    <t>상한섭취량</t>
    <phoneticPr fontId="1" type="noConversion"/>
  </si>
  <si>
    <t>지용성 비타민</t>
    <phoneticPr fontId="1" type="noConversion"/>
  </si>
  <si>
    <t>비타민A(μg RAE/일)</t>
    <phoneticPr fontId="1" type="noConversion"/>
  </si>
  <si>
    <t>섭취량</t>
    <phoneticPr fontId="1" type="noConversion"/>
  </si>
  <si>
    <t>미량 무기질</t>
    <phoneticPr fontId="1" type="noConversion"/>
  </si>
  <si>
    <t>크롬</t>
    <phoneticPr fontId="1" type="noConversion"/>
  </si>
  <si>
    <t>비타민C</t>
    <phoneticPr fontId="1" type="noConversion"/>
  </si>
  <si>
    <t>판토텐산</t>
    <phoneticPr fontId="1" type="noConversion"/>
  </si>
  <si>
    <t>엽산(μg DFE/일)</t>
    <phoneticPr fontId="1" type="noConversion"/>
  </si>
  <si>
    <t>칼륨</t>
    <phoneticPr fontId="1" type="noConversion"/>
  </si>
  <si>
    <t>철</t>
    <phoneticPr fontId="1" type="noConversion"/>
  </si>
  <si>
    <t>요오드</t>
    <phoneticPr fontId="1" type="noConversion"/>
  </si>
  <si>
    <t>구리(ug/일)</t>
    <phoneticPr fontId="1" type="noConversion"/>
  </si>
  <si>
    <t>몰리브덴(ug/일)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</si>
  <si>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</si>
  <si>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</si>
  <si>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</si>
  <si>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</si>
  <si>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</si>
  <si>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지방</t>
    <phoneticPr fontId="1" type="noConversion"/>
  </si>
  <si>
    <t>n-6불포화</t>
    <phoneticPr fontId="1" type="noConversion"/>
  </si>
  <si>
    <t>권장섭취량</t>
    <phoneticPr fontId="1" type="noConversion"/>
  </si>
  <si>
    <t>적정비율(최소)</t>
    <phoneticPr fontId="1" type="noConversion"/>
  </si>
  <si>
    <t>정보</t>
    <phoneticPr fontId="1" type="noConversion"/>
  </si>
  <si>
    <t>단백질(g/일)</t>
    <phoneticPr fontId="1" type="noConversion"/>
  </si>
  <si>
    <t>식이섬유(g/일)</t>
    <phoneticPr fontId="1" type="noConversion"/>
  </si>
  <si>
    <t>티아민</t>
    <phoneticPr fontId="1" type="noConversion"/>
  </si>
  <si>
    <t>인</t>
    <phoneticPr fontId="1" type="noConversion"/>
  </si>
  <si>
    <t>염소</t>
    <phoneticPr fontId="1" type="noConversion"/>
  </si>
  <si>
    <t>망간</t>
    <phoneticPr fontId="1" type="noConversion"/>
  </si>
  <si>
    <t>몰리브덴</t>
    <phoneticPr fontId="1" type="noConversion"/>
  </si>
  <si>
    <t>출력시각</t>
    <phoneticPr fontId="1" type="noConversion"/>
  </si>
  <si>
    <t>필요추정량</t>
    <phoneticPr fontId="1" type="noConversion"/>
  </si>
  <si>
    <t>탄수화물</t>
    <phoneticPr fontId="1" type="noConversion"/>
  </si>
  <si>
    <t>n-3불포화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</si>
  <si>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</si>
  <si>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</si>
  <si>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</si>
  <si>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</si>
  <si>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</si>
  <si>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</si>
  <si>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수용성 비타민</t>
    <phoneticPr fontId="1" type="noConversion"/>
  </si>
  <si>
    <t>리보플라빈</t>
    <phoneticPr fontId="1" type="noConversion"/>
  </si>
  <si>
    <t>엽산</t>
    <phoneticPr fontId="1" type="noConversion"/>
  </si>
  <si>
    <t>비오틴</t>
    <phoneticPr fontId="1" type="noConversion"/>
  </si>
  <si>
    <t>구리</t>
    <phoneticPr fontId="1" type="noConversion"/>
  </si>
  <si>
    <t>셀레늄</t>
    <phoneticPr fontId="1" type="noConversion"/>
  </si>
  <si>
    <t>크롬(ug/일)</t>
    <phoneticPr fontId="1" type="noConversion"/>
  </si>
  <si>
    <t>(설문지 : FFQ 95문항 설문지, 사용자 : 정진선, ID : H1900904)</t>
  </si>
  <si>
    <t>2021년 09월 27일 14:01:49</t>
  </si>
  <si>
    <t>니아신</t>
    <phoneticPr fontId="1" type="noConversion"/>
  </si>
  <si>
    <t>비타민B6</t>
    <phoneticPr fontId="1" type="noConversion"/>
  </si>
  <si>
    <t>H1900904</t>
  </si>
  <si>
    <t>정진선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</si>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</sst>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 applyFill="1">
      <alignment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36.115166000000002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424944"/>
        <c:axId val="535424552"/>
      </c:barChart>
      <c:catAx>
        <c:axId val="535424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424552"/>
        <c:crosses val="autoZero"/>
        <c:auto val="1"/>
        <c:lblAlgn val="ctr"/>
        <c:lblOffset val="100"/>
        <c:noMultiLvlLbl val="0"/>
      </c:catAx>
      <c:valAx>
        <c:axId val="535424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424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0.79387390000000002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272040"/>
        <c:axId val="536714352"/>
      </c:barChart>
      <c:catAx>
        <c:axId val="534272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714352"/>
        <c:crosses val="autoZero"/>
        <c:auto val="1"/>
        <c:lblAlgn val="ctr"/>
        <c:lblOffset val="100"/>
        <c:noMultiLvlLbl val="0"/>
      </c:catAx>
      <c:valAx>
        <c:axId val="536714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272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0.93214200000000003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192824"/>
        <c:axId val="617188120"/>
      </c:barChart>
      <c:catAx>
        <c:axId val="617192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188120"/>
        <c:crosses val="autoZero"/>
        <c:auto val="1"/>
        <c:lblAlgn val="ctr"/>
        <c:lblOffset val="100"/>
        <c:noMultiLvlLbl val="0"/>
      </c:catAx>
      <c:valAx>
        <c:axId val="617188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192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679.55640000000005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193608"/>
        <c:axId val="617197136"/>
      </c:barChart>
      <c:catAx>
        <c:axId val="617193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197136"/>
        <c:crosses val="autoZero"/>
        <c:auto val="1"/>
        <c:lblAlgn val="ctr"/>
        <c:lblOffset val="100"/>
        <c:noMultiLvlLbl val="0"/>
      </c:catAx>
      <c:valAx>
        <c:axId val="617197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193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1578.0331000000001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188512"/>
        <c:axId val="617190864"/>
      </c:barChart>
      <c:catAx>
        <c:axId val="617188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190864"/>
        <c:crosses val="autoZero"/>
        <c:auto val="1"/>
        <c:lblAlgn val="ctr"/>
        <c:lblOffset val="100"/>
        <c:noMultiLvlLbl val="0"/>
      </c:catAx>
      <c:valAx>
        <c:axId val="6171908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18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29.409656999999999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194784"/>
        <c:axId val="617187336"/>
      </c:barChart>
      <c:catAx>
        <c:axId val="617194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187336"/>
        <c:crosses val="autoZero"/>
        <c:auto val="1"/>
        <c:lblAlgn val="ctr"/>
        <c:lblOffset val="100"/>
        <c:noMultiLvlLbl val="0"/>
      </c:catAx>
      <c:valAx>
        <c:axId val="617187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19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47.652183999999998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189296"/>
        <c:axId val="617187728"/>
      </c:barChart>
      <c:catAx>
        <c:axId val="61718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187728"/>
        <c:crosses val="autoZero"/>
        <c:auto val="1"/>
        <c:lblAlgn val="ctr"/>
        <c:lblOffset val="100"/>
        <c:noMultiLvlLbl val="0"/>
      </c:catAx>
      <c:valAx>
        <c:axId val="617187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18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6.8558380000000003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190080"/>
        <c:axId val="617189688"/>
      </c:barChart>
      <c:catAx>
        <c:axId val="61719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189688"/>
        <c:crosses val="autoZero"/>
        <c:auto val="1"/>
        <c:lblAlgn val="ctr"/>
        <c:lblOffset val="100"/>
        <c:noMultiLvlLbl val="0"/>
      </c:catAx>
      <c:valAx>
        <c:axId val="617189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19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223.34272999999999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195176"/>
        <c:axId val="617192432"/>
      </c:barChart>
      <c:catAx>
        <c:axId val="617195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192432"/>
        <c:crosses val="autoZero"/>
        <c:auto val="1"/>
        <c:lblAlgn val="ctr"/>
        <c:lblOffset val="100"/>
        <c:noMultiLvlLbl val="0"/>
      </c:catAx>
      <c:valAx>
        <c:axId val="61719243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195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1.584342E-2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191256"/>
        <c:axId val="617192040"/>
      </c:barChart>
      <c:catAx>
        <c:axId val="617191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192040"/>
        <c:crosses val="autoZero"/>
        <c:auto val="1"/>
        <c:lblAlgn val="ctr"/>
        <c:lblOffset val="100"/>
        <c:noMultiLvlLbl val="0"/>
      </c:catAx>
      <c:valAx>
        <c:axId val="617192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191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2.6218370000000002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194392"/>
        <c:axId val="617195960"/>
      </c:barChart>
      <c:catAx>
        <c:axId val="617194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195960"/>
        <c:crosses val="autoZero"/>
        <c:auto val="1"/>
        <c:lblAlgn val="ctr"/>
        <c:lblOffset val="100"/>
        <c:noMultiLvlLbl val="0"/>
      </c:catAx>
      <c:valAx>
        <c:axId val="617195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194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12.194279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421416"/>
        <c:axId val="535413184"/>
      </c:barChart>
      <c:catAx>
        <c:axId val="535421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413184"/>
        <c:crosses val="autoZero"/>
        <c:auto val="1"/>
        <c:lblAlgn val="ctr"/>
        <c:lblOffset val="100"/>
        <c:noMultiLvlLbl val="0"/>
      </c:catAx>
      <c:valAx>
        <c:axId val="5354131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421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233.13503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185376"/>
        <c:axId val="617185768"/>
      </c:barChart>
      <c:catAx>
        <c:axId val="61718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185768"/>
        <c:crosses val="autoZero"/>
        <c:auto val="1"/>
        <c:lblAlgn val="ctr"/>
        <c:lblOffset val="100"/>
        <c:noMultiLvlLbl val="0"/>
      </c:catAx>
      <c:valAx>
        <c:axId val="617185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18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58.535780000000003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186160"/>
        <c:axId val="617186552"/>
      </c:barChart>
      <c:catAx>
        <c:axId val="61718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186552"/>
        <c:crosses val="autoZero"/>
        <c:auto val="1"/>
        <c:lblAlgn val="ctr"/>
        <c:lblOffset val="100"/>
        <c:noMultiLvlLbl val="0"/>
      </c:catAx>
      <c:valAx>
        <c:axId val="617186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18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3.25</c:v>
                </c:pt>
                <c:pt idx="1">
                  <c:v>6.5940000000000003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17198312"/>
        <c:axId val="617198704"/>
      </c:barChart>
      <c:catAx>
        <c:axId val="617198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198704"/>
        <c:crosses val="autoZero"/>
        <c:auto val="1"/>
        <c:lblAlgn val="ctr"/>
        <c:lblOffset val="100"/>
        <c:noMultiLvlLbl val="0"/>
      </c:catAx>
      <c:valAx>
        <c:axId val="617198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198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2.9010965999999998</c:v>
                </c:pt>
                <c:pt idx="1">
                  <c:v>3.7644544</c:v>
                </c:pt>
                <c:pt idx="2">
                  <c:v>3.9323055999999998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232.93275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199096"/>
        <c:axId val="617199488"/>
      </c:barChart>
      <c:catAx>
        <c:axId val="617199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199488"/>
        <c:crosses val="autoZero"/>
        <c:auto val="1"/>
        <c:lblAlgn val="ctr"/>
        <c:lblOffset val="100"/>
        <c:noMultiLvlLbl val="0"/>
      </c:catAx>
      <c:valAx>
        <c:axId val="617199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199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7.0815783000000003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197920"/>
        <c:axId val="618455400"/>
      </c:barChart>
      <c:catAx>
        <c:axId val="617197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8455400"/>
        <c:crosses val="autoZero"/>
        <c:auto val="1"/>
        <c:lblAlgn val="ctr"/>
        <c:lblOffset val="100"/>
        <c:noMultiLvlLbl val="0"/>
      </c:catAx>
      <c:valAx>
        <c:axId val="618455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19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83.667000000000002</c:v>
                </c:pt>
                <c:pt idx="1">
                  <c:v>4.6120000000000001</c:v>
                </c:pt>
                <c:pt idx="2">
                  <c:v>11.721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18453440"/>
        <c:axId val="618462456"/>
      </c:barChart>
      <c:catAx>
        <c:axId val="618453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8462456"/>
        <c:crosses val="autoZero"/>
        <c:auto val="1"/>
        <c:lblAlgn val="ctr"/>
        <c:lblOffset val="100"/>
        <c:noMultiLvlLbl val="0"/>
      </c:catAx>
      <c:valAx>
        <c:axId val="618462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8453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1336.4589000000001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8455792"/>
        <c:axId val="618460888"/>
      </c:barChart>
      <c:catAx>
        <c:axId val="61845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8460888"/>
        <c:crosses val="autoZero"/>
        <c:auto val="1"/>
        <c:lblAlgn val="ctr"/>
        <c:lblOffset val="100"/>
        <c:noMultiLvlLbl val="0"/>
      </c:catAx>
      <c:valAx>
        <c:axId val="618460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845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61.923786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8457360"/>
        <c:axId val="618464024"/>
      </c:barChart>
      <c:catAx>
        <c:axId val="61845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8464024"/>
        <c:crosses val="autoZero"/>
        <c:auto val="1"/>
        <c:lblAlgn val="ctr"/>
        <c:lblOffset val="100"/>
        <c:noMultiLvlLbl val="0"/>
      </c:catAx>
      <c:valAx>
        <c:axId val="618464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845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201.04445000000001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8458928"/>
        <c:axId val="618461672"/>
      </c:barChart>
      <c:catAx>
        <c:axId val="61845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8461672"/>
        <c:crosses val="autoZero"/>
        <c:auto val="1"/>
        <c:lblAlgn val="ctr"/>
        <c:lblOffset val="100"/>
        <c:noMultiLvlLbl val="0"/>
      </c:catAx>
      <c:valAx>
        <c:axId val="618461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845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0.86218475999999999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413576"/>
        <c:axId val="535422984"/>
      </c:barChart>
      <c:catAx>
        <c:axId val="535413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422984"/>
        <c:crosses val="autoZero"/>
        <c:auto val="1"/>
        <c:lblAlgn val="ctr"/>
        <c:lblOffset val="100"/>
        <c:noMultiLvlLbl val="0"/>
      </c:catAx>
      <c:valAx>
        <c:axId val="535422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413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2597.6396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8462064"/>
        <c:axId val="618462848"/>
      </c:barChart>
      <c:catAx>
        <c:axId val="618462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8462848"/>
        <c:crosses val="autoZero"/>
        <c:auto val="1"/>
        <c:lblAlgn val="ctr"/>
        <c:lblOffset val="100"/>
        <c:noMultiLvlLbl val="0"/>
      </c:catAx>
      <c:valAx>
        <c:axId val="618462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846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7.1014704999999996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8457752"/>
        <c:axId val="618453048"/>
      </c:barChart>
      <c:catAx>
        <c:axId val="618457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8453048"/>
        <c:crosses val="autoZero"/>
        <c:auto val="1"/>
        <c:lblAlgn val="ctr"/>
        <c:lblOffset val="100"/>
        <c:noMultiLvlLbl val="0"/>
      </c:catAx>
      <c:valAx>
        <c:axId val="618453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8457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0.77528419999999998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8460104"/>
        <c:axId val="618463240"/>
      </c:barChart>
      <c:catAx>
        <c:axId val="618460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8463240"/>
        <c:crosses val="autoZero"/>
        <c:auto val="1"/>
        <c:lblAlgn val="ctr"/>
        <c:lblOffset val="100"/>
        <c:noMultiLvlLbl val="0"/>
      </c:catAx>
      <c:valAx>
        <c:axId val="618463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8460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123.136314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418672"/>
        <c:axId val="535415144"/>
      </c:barChart>
      <c:catAx>
        <c:axId val="535418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415144"/>
        <c:crosses val="autoZero"/>
        <c:auto val="1"/>
        <c:lblAlgn val="ctr"/>
        <c:lblOffset val="100"/>
        <c:noMultiLvlLbl val="0"/>
      </c:catAx>
      <c:valAx>
        <c:axId val="535415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418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0.59878699999999996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419456"/>
        <c:axId val="535420632"/>
      </c:barChart>
      <c:catAx>
        <c:axId val="535419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420632"/>
        <c:crosses val="autoZero"/>
        <c:auto val="1"/>
        <c:lblAlgn val="ctr"/>
        <c:lblOffset val="100"/>
        <c:noMultiLvlLbl val="0"/>
      </c:catAx>
      <c:valAx>
        <c:axId val="535420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419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8.639723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419848"/>
        <c:axId val="535413968"/>
      </c:barChart>
      <c:catAx>
        <c:axId val="535419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413968"/>
        <c:crosses val="autoZero"/>
        <c:auto val="1"/>
        <c:lblAlgn val="ctr"/>
        <c:lblOffset val="100"/>
        <c:noMultiLvlLbl val="0"/>
      </c:catAx>
      <c:valAx>
        <c:axId val="535413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419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0.77528419999999998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423376"/>
        <c:axId val="535422592"/>
      </c:barChart>
      <c:catAx>
        <c:axId val="535423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422592"/>
        <c:crosses val="autoZero"/>
        <c:auto val="1"/>
        <c:lblAlgn val="ctr"/>
        <c:lblOffset val="100"/>
        <c:noMultiLvlLbl val="0"/>
      </c:catAx>
      <c:valAx>
        <c:axId val="535422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42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271.67093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415928"/>
        <c:axId val="535423768"/>
      </c:barChart>
      <c:catAx>
        <c:axId val="535415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423768"/>
        <c:crosses val="autoZero"/>
        <c:auto val="1"/>
        <c:lblAlgn val="ctr"/>
        <c:lblOffset val="100"/>
        <c:noMultiLvlLbl val="0"/>
      </c:catAx>
      <c:valAx>
        <c:axId val="535423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415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3.3796322000000001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055248"/>
        <c:axId val="262055640"/>
      </c:barChart>
      <c:catAx>
        <c:axId val="26205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055640"/>
        <c:crosses val="autoZero"/>
        <c:auto val="1"/>
        <c:lblAlgn val="ctr"/>
        <c:lblOffset val="100"/>
        <c:noMultiLvlLbl val="0"/>
      </c:catAx>
      <c:valAx>
        <c:axId val="262055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05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정진선, ID : H1900904)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09월 27일 14:01:49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1336.4589000000001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36.115166000000002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12.194279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83.667000000000002</v>
      </c>
      <c r="G8" s="59">
        <f>'DRIs DATA 입력'!G8</f>
        <v>4.6120000000000001</v>
      </c>
      <c r="H8" s="59">
        <f>'DRIs DATA 입력'!H8</f>
        <v>11.721</v>
      </c>
      <c r="I8" s="46"/>
      <c r="J8" s="59" t="s">
        <v>215</v>
      </c>
      <c r="K8" s="59">
        <f>'DRIs DATA 입력'!K8</f>
        <v>3.25</v>
      </c>
      <c r="L8" s="59">
        <f>'DRIs DATA 입력'!L8</f>
        <v>6.5940000000000003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232.93275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7.0815783000000003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0.86218475999999999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123.136314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61.923786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0.88007199999999997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0.59878699999999996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8.639723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0.77528419999999998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271.67093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3.3796322000000001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0.79387390000000002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0.93214200000000003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201.04445000000001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679.55640000000005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2597.6396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1578.0331000000001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29.409656999999999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47.652183999999998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7.1014704999999996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6.8558380000000003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223.34272999999999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1.584342E-2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2.6218370000000002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233.13503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58.535780000000003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2" sqref="H52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306</v>
      </c>
      <c r="B1" s="61" t="s">
        <v>331</v>
      </c>
      <c r="G1" s="62" t="s">
        <v>314</v>
      </c>
      <c r="H1" s="61" t="s">
        <v>332</v>
      </c>
    </row>
    <row r="3" spans="1:27" x14ac:dyDescent="0.3">
      <c r="A3" s="71" t="s">
        <v>297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298</v>
      </c>
      <c r="B4" s="69"/>
      <c r="C4" s="69"/>
      <c r="E4" s="66" t="s">
        <v>299</v>
      </c>
      <c r="F4" s="67"/>
      <c r="G4" s="67"/>
      <c r="H4" s="68"/>
      <c r="J4" s="66" t="s">
        <v>300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301</v>
      </c>
      <c r="V4" s="69"/>
      <c r="W4" s="69"/>
      <c r="X4" s="69"/>
      <c r="Y4" s="69"/>
      <c r="Z4" s="69"/>
    </row>
    <row r="5" spans="1:27" x14ac:dyDescent="0.3">
      <c r="A5" s="65"/>
      <c r="B5" s="65" t="s">
        <v>315</v>
      </c>
      <c r="C5" s="65" t="s">
        <v>286</v>
      </c>
      <c r="E5" s="65"/>
      <c r="F5" s="65" t="s">
        <v>316</v>
      </c>
      <c r="G5" s="65" t="s">
        <v>302</v>
      </c>
      <c r="H5" s="65" t="s">
        <v>45</v>
      </c>
      <c r="J5" s="65"/>
      <c r="K5" s="65" t="s">
        <v>317</v>
      </c>
      <c r="L5" s="65" t="s">
        <v>303</v>
      </c>
      <c r="N5" s="65"/>
      <c r="O5" s="65" t="s">
        <v>280</v>
      </c>
      <c r="P5" s="65" t="s">
        <v>304</v>
      </c>
      <c r="Q5" s="65" t="s">
        <v>279</v>
      </c>
      <c r="R5" s="65" t="s">
        <v>283</v>
      </c>
      <c r="S5" s="65" t="s">
        <v>286</v>
      </c>
      <c r="U5" s="65"/>
      <c r="V5" s="65" t="s">
        <v>280</v>
      </c>
      <c r="W5" s="65" t="s">
        <v>304</v>
      </c>
      <c r="X5" s="65" t="s">
        <v>279</v>
      </c>
      <c r="Y5" s="65" t="s">
        <v>283</v>
      </c>
      <c r="Z5" s="65" t="s">
        <v>286</v>
      </c>
    </row>
    <row r="6" spans="1:27" x14ac:dyDescent="0.3">
      <c r="A6" s="65" t="s">
        <v>298</v>
      </c>
      <c r="B6" s="65">
        <v>1800</v>
      </c>
      <c r="C6" s="65">
        <v>1336.4589000000001</v>
      </c>
      <c r="E6" s="65" t="s">
        <v>305</v>
      </c>
      <c r="F6" s="65">
        <v>55</v>
      </c>
      <c r="G6" s="65">
        <v>15</v>
      </c>
      <c r="H6" s="65">
        <v>7</v>
      </c>
      <c r="J6" s="65" t="s">
        <v>305</v>
      </c>
      <c r="K6" s="65">
        <v>0.1</v>
      </c>
      <c r="L6" s="65">
        <v>4</v>
      </c>
      <c r="N6" s="65" t="s">
        <v>307</v>
      </c>
      <c r="O6" s="65">
        <v>40</v>
      </c>
      <c r="P6" s="65">
        <v>50</v>
      </c>
      <c r="Q6" s="65">
        <v>0</v>
      </c>
      <c r="R6" s="65">
        <v>0</v>
      </c>
      <c r="S6" s="65">
        <v>36.115166000000002</v>
      </c>
      <c r="U6" s="65" t="s">
        <v>308</v>
      </c>
      <c r="V6" s="65">
        <v>0</v>
      </c>
      <c r="W6" s="65">
        <v>0</v>
      </c>
      <c r="X6" s="65">
        <v>20</v>
      </c>
      <c r="Y6" s="65">
        <v>0</v>
      </c>
      <c r="Z6" s="65">
        <v>12.194279</v>
      </c>
    </row>
    <row r="7" spans="1:27" x14ac:dyDescent="0.3">
      <c r="E7" s="65" t="s">
        <v>318</v>
      </c>
      <c r="F7" s="65">
        <v>65</v>
      </c>
      <c r="G7" s="65">
        <v>30</v>
      </c>
      <c r="H7" s="65">
        <v>20</v>
      </c>
      <c r="J7" s="65" t="s">
        <v>318</v>
      </c>
      <c r="K7" s="65">
        <v>1</v>
      </c>
      <c r="L7" s="65">
        <v>10</v>
      </c>
    </row>
    <row r="8" spans="1:27" x14ac:dyDescent="0.3">
      <c r="E8" s="65" t="s">
        <v>319</v>
      </c>
      <c r="F8" s="65">
        <v>83.667000000000002</v>
      </c>
      <c r="G8" s="65">
        <v>4.6120000000000001</v>
      </c>
      <c r="H8" s="65">
        <v>11.721</v>
      </c>
      <c r="J8" s="65" t="s">
        <v>319</v>
      </c>
      <c r="K8" s="65">
        <v>3.25</v>
      </c>
      <c r="L8" s="65">
        <v>6.5940000000000003</v>
      </c>
    </row>
    <row r="13" spans="1:27" x14ac:dyDescent="0.3">
      <c r="A13" s="70" t="s">
        <v>284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320</v>
      </c>
      <c r="B14" s="69"/>
      <c r="C14" s="69"/>
      <c r="D14" s="69"/>
      <c r="E14" s="69"/>
      <c r="F14" s="69"/>
      <c r="H14" s="69" t="s">
        <v>321</v>
      </c>
      <c r="I14" s="69"/>
      <c r="J14" s="69"/>
      <c r="K14" s="69"/>
      <c r="L14" s="69"/>
      <c r="M14" s="69"/>
      <c r="O14" s="69" t="s">
        <v>322</v>
      </c>
      <c r="P14" s="69"/>
      <c r="Q14" s="69"/>
      <c r="R14" s="69"/>
      <c r="S14" s="69"/>
      <c r="T14" s="69"/>
      <c r="V14" s="69" t="s">
        <v>323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280</v>
      </c>
      <c r="C15" s="65" t="s">
        <v>304</v>
      </c>
      <c r="D15" s="65" t="s">
        <v>279</v>
      </c>
      <c r="E15" s="65" t="s">
        <v>283</v>
      </c>
      <c r="F15" s="65" t="s">
        <v>286</v>
      </c>
      <c r="H15" s="65"/>
      <c r="I15" s="65" t="s">
        <v>280</v>
      </c>
      <c r="J15" s="65" t="s">
        <v>304</v>
      </c>
      <c r="K15" s="65" t="s">
        <v>279</v>
      </c>
      <c r="L15" s="65" t="s">
        <v>283</v>
      </c>
      <c r="M15" s="65" t="s">
        <v>286</v>
      </c>
      <c r="O15" s="65"/>
      <c r="P15" s="65" t="s">
        <v>280</v>
      </c>
      <c r="Q15" s="65" t="s">
        <v>304</v>
      </c>
      <c r="R15" s="65" t="s">
        <v>279</v>
      </c>
      <c r="S15" s="65" t="s">
        <v>283</v>
      </c>
      <c r="T15" s="65" t="s">
        <v>286</v>
      </c>
      <c r="V15" s="65"/>
      <c r="W15" s="65" t="s">
        <v>280</v>
      </c>
      <c r="X15" s="65" t="s">
        <v>304</v>
      </c>
      <c r="Y15" s="65" t="s">
        <v>279</v>
      </c>
      <c r="Z15" s="65" t="s">
        <v>283</v>
      </c>
      <c r="AA15" s="65" t="s">
        <v>286</v>
      </c>
    </row>
    <row r="16" spans="1:27" x14ac:dyDescent="0.3">
      <c r="A16" s="65" t="s">
        <v>285</v>
      </c>
      <c r="B16" s="65">
        <v>430</v>
      </c>
      <c r="C16" s="65">
        <v>600</v>
      </c>
      <c r="D16" s="65">
        <v>0</v>
      </c>
      <c r="E16" s="65">
        <v>3000</v>
      </c>
      <c r="F16" s="65">
        <v>232.93275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7.0815783000000003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0.86218475999999999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123.136314</v>
      </c>
    </row>
    <row r="23" spans="1:62" x14ac:dyDescent="0.3">
      <c r="A23" s="70" t="s">
        <v>324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289</v>
      </c>
      <c r="B24" s="69"/>
      <c r="C24" s="69"/>
      <c r="D24" s="69"/>
      <c r="E24" s="69"/>
      <c r="F24" s="69"/>
      <c r="H24" s="69" t="s">
        <v>309</v>
      </c>
      <c r="I24" s="69"/>
      <c r="J24" s="69"/>
      <c r="K24" s="69"/>
      <c r="L24" s="69"/>
      <c r="M24" s="69"/>
      <c r="O24" s="69" t="s">
        <v>325</v>
      </c>
      <c r="P24" s="69"/>
      <c r="Q24" s="69"/>
      <c r="R24" s="69"/>
      <c r="S24" s="69"/>
      <c r="T24" s="69"/>
      <c r="V24" s="69" t="s">
        <v>333</v>
      </c>
      <c r="W24" s="69"/>
      <c r="X24" s="69"/>
      <c r="Y24" s="69"/>
      <c r="Z24" s="69"/>
      <c r="AA24" s="69"/>
      <c r="AC24" s="69" t="s">
        <v>334</v>
      </c>
      <c r="AD24" s="69"/>
      <c r="AE24" s="69"/>
      <c r="AF24" s="69"/>
      <c r="AG24" s="69"/>
      <c r="AH24" s="69"/>
      <c r="AJ24" s="69" t="s">
        <v>326</v>
      </c>
      <c r="AK24" s="69"/>
      <c r="AL24" s="69"/>
      <c r="AM24" s="69"/>
      <c r="AN24" s="69"/>
      <c r="AO24" s="69"/>
      <c r="AQ24" s="69" t="s">
        <v>278</v>
      </c>
      <c r="AR24" s="69"/>
      <c r="AS24" s="69"/>
      <c r="AT24" s="69"/>
      <c r="AU24" s="69"/>
      <c r="AV24" s="69"/>
      <c r="AX24" s="69" t="s">
        <v>290</v>
      </c>
      <c r="AY24" s="69"/>
      <c r="AZ24" s="69"/>
      <c r="BA24" s="69"/>
      <c r="BB24" s="69"/>
      <c r="BC24" s="69"/>
      <c r="BE24" s="69" t="s">
        <v>327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280</v>
      </c>
      <c r="C25" s="65" t="s">
        <v>304</v>
      </c>
      <c r="D25" s="65" t="s">
        <v>279</v>
      </c>
      <c r="E25" s="65" t="s">
        <v>283</v>
      </c>
      <c r="F25" s="65" t="s">
        <v>286</v>
      </c>
      <c r="H25" s="65"/>
      <c r="I25" s="65" t="s">
        <v>280</v>
      </c>
      <c r="J25" s="65" t="s">
        <v>304</v>
      </c>
      <c r="K25" s="65" t="s">
        <v>279</v>
      </c>
      <c r="L25" s="65" t="s">
        <v>283</v>
      </c>
      <c r="M25" s="65" t="s">
        <v>286</v>
      </c>
      <c r="O25" s="65"/>
      <c r="P25" s="65" t="s">
        <v>280</v>
      </c>
      <c r="Q25" s="65" t="s">
        <v>304</v>
      </c>
      <c r="R25" s="65" t="s">
        <v>279</v>
      </c>
      <c r="S25" s="65" t="s">
        <v>283</v>
      </c>
      <c r="T25" s="65" t="s">
        <v>286</v>
      </c>
      <c r="V25" s="65"/>
      <c r="W25" s="65" t="s">
        <v>280</v>
      </c>
      <c r="X25" s="65" t="s">
        <v>304</v>
      </c>
      <c r="Y25" s="65" t="s">
        <v>279</v>
      </c>
      <c r="Z25" s="65" t="s">
        <v>283</v>
      </c>
      <c r="AA25" s="65" t="s">
        <v>286</v>
      </c>
      <c r="AC25" s="65"/>
      <c r="AD25" s="65" t="s">
        <v>280</v>
      </c>
      <c r="AE25" s="65" t="s">
        <v>304</v>
      </c>
      <c r="AF25" s="65" t="s">
        <v>279</v>
      </c>
      <c r="AG25" s="65" t="s">
        <v>283</v>
      </c>
      <c r="AH25" s="65" t="s">
        <v>286</v>
      </c>
      <c r="AJ25" s="65"/>
      <c r="AK25" s="65" t="s">
        <v>280</v>
      </c>
      <c r="AL25" s="65" t="s">
        <v>304</v>
      </c>
      <c r="AM25" s="65" t="s">
        <v>279</v>
      </c>
      <c r="AN25" s="65" t="s">
        <v>283</v>
      </c>
      <c r="AO25" s="65" t="s">
        <v>286</v>
      </c>
      <c r="AQ25" s="65"/>
      <c r="AR25" s="65" t="s">
        <v>280</v>
      </c>
      <c r="AS25" s="65" t="s">
        <v>304</v>
      </c>
      <c r="AT25" s="65" t="s">
        <v>279</v>
      </c>
      <c r="AU25" s="65" t="s">
        <v>283</v>
      </c>
      <c r="AV25" s="65" t="s">
        <v>286</v>
      </c>
      <c r="AX25" s="65"/>
      <c r="AY25" s="65" t="s">
        <v>280</v>
      </c>
      <c r="AZ25" s="65" t="s">
        <v>304</v>
      </c>
      <c r="BA25" s="65" t="s">
        <v>279</v>
      </c>
      <c r="BB25" s="65" t="s">
        <v>283</v>
      </c>
      <c r="BC25" s="65" t="s">
        <v>286</v>
      </c>
      <c r="BE25" s="65"/>
      <c r="BF25" s="65" t="s">
        <v>280</v>
      </c>
      <c r="BG25" s="65" t="s">
        <v>304</v>
      </c>
      <c r="BH25" s="65" t="s">
        <v>279</v>
      </c>
      <c r="BI25" s="65" t="s">
        <v>283</v>
      </c>
      <c r="BJ25" s="65" t="s">
        <v>286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61.923786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0.88007199999999997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0.59878699999999996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8.639723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0.77528419999999998</v>
      </c>
      <c r="AJ26" s="65" t="s">
        <v>291</v>
      </c>
      <c r="AK26" s="65">
        <v>320</v>
      </c>
      <c r="AL26" s="65">
        <v>400</v>
      </c>
      <c r="AM26" s="65">
        <v>0</v>
      </c>
      <c r="AN26" s="65">
        <v>1000</v>
      </c>
      <c r="AO26" s="65">
        <v>271.67093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3.3796322000000001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0.79387390000000002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0.93214200000000003</v>
      </c>
    </row>
    <row r="33" spans="1:68" x14ac:dyDescent="0.3">
      <c r="A33" s="70" t="s">
        <v>281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310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292</v>
      </c>
      <c r="W34" s="69"/>
      <c r="X34" s="69"/>
      <c r="Y34" s="69"/>
      <c r="Z34" s="69"/>
      <c r="AA34" s="69"/>
      <c r="AC34" s="69" t="s">
        <v>311</v>
      </c>
      <c r="AD34" s="69"/>
      <c r="AE34" s="69"/>
      <c r="AF34" s="69"/>
      <c r="AG34" s="69"/>
      <c r="AH34" s="69"/>
      <c r="AJ34" s="69" t="s">
        <v>277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280</v>
      </c>
      <c r="C35" s="65" t="s">
        <v>304</v>
      </c>
      <c r="D35" s="65" t="s">
        <v>279</v>
      </c>
      <c r="E35" s="65" t="s">
        <v>283</v>
      </c>
      <c r="F35" s="65" t="s">
        <v>286</v>
      </c>
      <c r="H35" s="65"/>
      <c r="I35" s="65" t="s">
        <v>280</v>
      </c>
      <c r="J35" s="65" t="s">
        <v>304</v>
      </c>
      <c r="K35" s="65" t="s">
        <v>279</v>
      </c>
      <c r="L35" s="65" t="s">
        <v>283</v>
      </c>
      <c r="M35" s="65" t="s">
        <v>286</v>
      </c>
      <c r="O35" s="65"/>
      <c r="P35" s="65" t="s">
        <v>280</v>
      </c>
      <c r="Q35" s="65" t="s">
        <v>304</v>
      </c>
      <c r="R35" s="65" t="s">
        <v>279</v>
      </c>
      <c r="S35" s="65" t="s">
        <v>283</v>
      </c>
      <c r="T35" s="65" t="s">
        <v>286</v>
      </c>
      <c r="V35" s="65"/>
      <c r="W35" s="65" t="s">
        <v>280</v>
      </c>
      <c r="X35" s="65" t="s">
        <v>304</v>
      </c>
      <c r="Y35" s="65" t="s">
        <v>279</v>
      </c>
      <c r="Z35" s="65" t="s">
        <v>283</v>
      </c>
      <c r="AA35" s="65" t="s">
        <v>286</v>
      </c>
      <c r="AC35" s="65"/>
      <c r="AD35" s="65" t="s">
        <v>280</v>
      </c>
      <c r="AE35" s="65" t="s">
        <v>304</v>
      </c>
      <c r="AF35" s="65" t="s">
        <v>279</v>
      </c>
      <c r="AG35" s="65" t="s">
        <v>283</v>
      </c>
      <c r="AH35" s="65" t="s">
        <v>286</v>
      </c>
      <c r="AJ35" s="65"/>
      <c r="AK35" s="65" t="s">
        <v>280</v>
      </c>
      <c r="AL35" s="65" t="s">
        <v>304</v>
      </c>
      <c r="AM35" s="65" t="s">
        <v>279</v>
      </c>
      <c r="AN35" s="65" t="s">
        <v>283</v>
      </c>
      <c r="AO35" s="65" t="s">
        <v>286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201.04445000000001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679.55640000000005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2597.6396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1578.0331000000001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29.409656999999999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47.652183999999998</v>
      </c>
    </row>
    <row r="43" spans="1:68" x14ac:dyDescent="0.3">
      <c r="A43" s="70" t="s">
        <v>287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293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328</v>
      </c>
      <c r="P44" s="69"/>
      <c r="Q44" s="69"/>
      <c r="R44" s="69"/>
      <c r="S44" s="69"/>
      <c r="T44" s="69"/>
      <c r="V44" s="69" t="s">
        <v>282</v>
      </c>
      <c r="W44" s="69"/>
      <c r="X44" s="69"/>
      <c r="Y44" s="69"/>
      <c r="Z44" s="69"/>
      <c r="AA44" s="69"/>
      <c r="AC44" s="69" t="s">
        <v>312</v>
      </c>
      <c r="AD44" s="69"/>
      <c r="AE44" s="69"/>
      <c r="AF44" s="69"/>
      <c r="AG44" s="69"/>
      <c r="AH44" s="69"/>
      <c r="AJ44" s="69" t="s">
        <v>294</v>
      </c>
      <c r="AK44" s="69"/>
      <c r="AL44" s="69"/>
      <c r="AM44" s="69"/>
      <c r="AN44" s="69"/>
      <c r="AO44" s="69"/>
      <c r="AQ44" s="69" t="s">
        <v>329</v>
      </c>
      <c r="AR44" s="69"/>
      <c r="AS44" s="69"/>
      <c r="AT44" s="69"/>
      <c r="AU44" s="69"/>
      <c r="AV44" s="69"/>
      <c r="AX44" s="69" t="s">
        <v>313</v>
      </c>
      <c r="AY44" s="69"/>
      <c r="AZ44" s="69"/>
      <c r="BA44" s="69"/>
      <c r="BB44" s="69"/>
      <c r="BC44" s="69"/>
      <c r="BE44" s="69" t="s">
        <v>288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280</v>
      </c>
      <c r="C45" s="65" t="s">
        <v>304</v>
      </c>
      <c r="D45" s="65" t="s">
        <v>279</v>
      </c>
      <c r="E45" s="65" t="s">
        <v>283</v>
      </c>
      <c r="F45" s="65" t="s">
        <v>286</v>
      </c>
      <c r="H45" s="65"/>
      <c r="I45" s="65" t="s">
        <v>280</v>
      </c>
      <c r="J45" s="65" t="s">
        <v>304</v>
      </c>
      <c r="K45" s="65" t="s">
        <v>279</v>
      </c>
      <c r="L45" s="65" t="s">
        <v>283</v>
      </c>
      <c r="M45" s="65" t="s">
        <v>286</v>
      </c>
      <c r="O45" s="65"/>
      <c r="P45" s="65" t="s">
        <v>280</v>
      </c>
      <c r="Q45" s="65" t="s">
        <v>304</v>
      </c>
      <c r="R45" s="65" t="s">
        <v>279</v>
      </c>
      <c r="S45" s="65" t="s">
        <v>283</v>
      </c>
      <c r="T45" s="65" t="s">
        <v>286</v>
      </c>
      <c r="V45" s="65"/>
      <c r="W45" s="65" t="s">
        <v>280</v>
      </c>
      <c r="X45" s="65" t="s">
        <v>304</v>
      </c>
      <c r="Y45" s="65" t="s">
        <v>279</v>
      </c>
      <c r="Z45" s="65" t="s">
        <v>283</v>
      </c>
      <c r="AA45" s="65" t="s">
        <v>286</v>
      </c>
      <c r="AC45" s="65"/>
      <c r="AD45" s="65" t="s">
        <v>280</v>
      </c>
      <c r="AE45" s="65" t="s">
        <v>304</v>
      </c>
      <c r="AF45" s="65" t="s">
        <v>279</v>
      </c>
      <c r="AG45" s="65" t="s">
        <v>283</v>
      </c>
      <c r="AH45" s="65" t="s">
        <v>286</v>
      </c>
      <c r="AJ45" s="65"/>
      <c r="AK45" s="65" t="s">
        <v>280</v>
      </c>
      <c r="AL45" s="65" t="s">
        <v>304</v>
      </c>
      <c r="AM45" s="65" t="s">
        <v>279</v>
      </c>
      <c r="AN45" s="65" t="s">
        <v>283</v>
      </c>
      <c r="AO45" s="65" t="s">
        <v>286</v>
      </c>
      <c r="AQ45" s="65"/>
      <c r="AR45" s="65" t="s">
        <v>280</v>
      </c>
      <c r="AS45" s="65" t="s">
        <v>304</v>
      </c>
      <c r="AT45" s="65" t="s">
        <v>279</v>
      </c>
      <c r="AU45" s="65" t="s">
        <v>283</v>
      </c>
      <c r="AV45" s="65" t="s">
        <v>286</v>
      </c>
      <c r="AX45" s="65"/>
      <c r="AY45" s="65" t="s">
        <v>280</v>
      </c>
      <c r="AZ45" s="65" t="s">
        <v>304</v>
      </c>
      <c r="BA45" s="65" t="s">
        <v>279</v>
      </c>
      <c r="BB45" s="65" t="s">
        <v>283</v>
      </c>
      <c r="BC45" s="65" t="s">
        <v>286</v>
      </c>
      <c r="BE45" s="65"/>
      <c r="BF45" s="65" t="s">
        <v>280</v>
      </c>
      <c r="BG45" s="65" t="s">
        <v>304</v>
      </c>
      <c r="BH45" s="65" t="s">
        <v>279</v>
      </c>
      <c r="BI45" s="65" t="s">
        <v>283</v>
      </c>
      <c r="BJ45" s="65" t="s">
        <v>286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7.1014704999999996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6.8558380000000003</v>
      </c>
      <c r="O46" s="65" t="s">
        <v>295</v>
      </c>
      <c r="P46" s="65">
        <v>600</v>
      </c>
      <c r="Q46" s="65">
        <v>800</v>
      </c>
      <c r="R46" s="65">
        <v>0</v>
      </c>
      <c r="S46" s="65">
        <v>10000</v>
      </c>
      <c r="T46" s="65">
        <v>223.34272999999999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1.584342E-2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2.6218370000000002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233.13503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58.535780000000003</v>
      </c>
      <c r="AX46" s="65" t="s">
        <v>296</v>
      </c>
      <c r="AY46" s="65"/>
      <c r="AZ46" s="65"/>
      <c r="BA46" s="65"/>
      <c r="BB46" s="65"/>
      <c r="BC46" s="65"/>
      <c r="BE46" s="65" t="s">
        <v>330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6" sqref="E26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159" customFormat="1" x14ac:dyDescent="0.3">
      <c r="A2" s="159" t="s">
        <v>335</v>
      </c>
      <c r="B2" s="159" t="s">
        <v>336</v>
      </c>
      <c r="C2" s="159" t="s">
        <v>337</v>
      </c>
      <c r="D2" s="159">
        <v>54</v>
      </c>
      <c r="E2" s="159">
        <v>1336.4589000000001</v>
      </c>
      <c r="F2" s="159">
        <v>257.80610000000001</v>
      </c>
      <c r="G2" s="159">
        <v>14.210708</v>
      </c>
      <c r="H2" s="159">
        <v>7.8584075000000002</v>
      </c>
      <c r="I2" s="159">
        <v>6.3522999999999996</v>
      </c>
      <c r="J2" s="159">
        <v>36.115166000000002</v>
      </c>
      <c r="K2" s="159">
        <v>24.548223</v>
      </c>
      <c r="L2" s="159">
        <v>11.566941</v>
      </c>
      <c r="M2" s="159">
        <v>12.194279</v>
      </c>
      <c r="N2" s="159">
        <v>1.3448871</v>
      </c>
      <c r="O2" s="159">
        <v>5.7553253</v>
      </c>
      <c r="P2" s="159">
        <v>372.42227000000003</v>
      </c>
      <c r="Q2" s="159">
        <v>11.096494</v>
      </c>
      <c r="R2" s="159">
        <v>232.93275</v>
      </c>
      <c r="S2" s="159">
        <v>25.671896</v>
      </c>
      <c r="T2" s="159">
        <v>2487.1304</v>
      </c>
      <c r="U2" s="159">
        <v>0.86218475999999999</v>
      </c>
      <c r="V2" s="159">
        <v>7.0815783000000003</v>
      </c>
      <c r="W2" s="159">
        <v>123.136314</v>
      </c>
      <c r="X2" s="159">
        <v>61.923786</v>
      </c>
      <c r="Y2" s="159">
        <v>0.88007199999999997</v>
      </c>
      <c r="Z2" s="159">
        <v>0.59878699999999996</v>
      </c>
      <c r="AA2" s="159">
        <v>8.639723</v>
      </c>
      <c r="AB2" s="159">
        <v>0.77528419999999998</v>
      </c>
      <c r="AC2" s="159">
        <v>271.67093</v>
      </c>
      <c r="AD2" s="159">
        <v>3.3796322000000001</v>
      </c>
      <c r="AE2" s="159">
        <v>0.79387390000000002</v>
      </c>
      <c r="AF2" s="159">
        <v>0.93214200000000003</v>
      </c>
      <c r="AG2" s="159">
        <v>201.04445000000001</v>
      </c>
      <c r="AH2" s="159">
        <v>132.23877999999999</v>
      </c>
      <c r="AI2" s="159">
        <v>68.805660000000003</v>
      </c>
      <c r="AJ2" s="159">
        <v>679.55640000000005</v>
      </c>
      <c r="AK2" s="159">
        <v>2597.6396</v>
      </c>
      <c r="AL2" s="159">
        <v>29.409656999999999</v>
      </c>
      <c r="AM2" s="159">
        <v>1578.0331000000001</v>
      </c>
      <c r="AN2" s="159">
        <v>47.652183999999998</v>
      </c>
      <c r="AO2" s="159">
        <v>7.1014704999999996</v>
      </c>
      <c r="AP2" s="159">
        <v>5.2530599999999996</v>
      </c>
      <c r="AQ2" s="159">
        <v>1.8484106</v>
      </c>
      <c r="AR2" s="159">
        <v>6.8558380000000003</v>
      </c>
      <c r="AS2" s="159">
        <v>223.34272999999999</v>
      </c>
      <c r="AT2" s="159">
        <v>1.584342E-2</v>
      </c>
      <c r="AU2" s="159">
        <v>2.6218370000000002</v>
      </c>
      <c r="AV2" s="159">
        <v>233.13503</v>
      </c>
      <c r="AW2" s="159">
        <v>58.535780000000003</v>
      </c>
      <c r="AX2" s="159">
        <v>7.3517579999999999E-2</v>
      </c>
      <c r="AY2" s="159">
        <v>0.50853187</v>
      </c>
      <c r="AZ2" s="159">
        <v>104.51340999999999</v>
      </c>
      <c r="BA2" s="159">
        <v>10.604754</v>
      </c>
      <c r="BB2" s="159">
        <v>2.9010965999999998</v>
      </c>
      <c r="BC2" s="159">
        <v>3.7644544</v>
      </c>
      <c r="BD2" s="159">
        <v>3.9323055999999998</v>
      </c>
      <c r="BE2" s="159">
        <v>0.21340770000000001</v>
      </c>
      <c r="BF2" s="159">
        <v>1.3210926000000001</v>
      </c>
      <c r="BG2" s="159">
        <v>0</v>
      </c>
      <c r="BH2" s="159">
        <v>0</v>
      </c>
      <c r="BI2" s="159">
        <v>2.7863987000000001E-4</v>
      </c>
      <c r="BJ2" s="159">
        <v>9.6945799999999995E-3</v>
      </c>
      <c r="BK2" s="159">
        <v>0</v>
      </c>
      <c r="BL2" s="159">
        <v>8.0165840000000002E-2</v>
      </c>
      <c r="BM2" s="159">
        <v>0.94138473</v>
      </c>
      <c r="BN2" s="159">
        <v>0.29086664000000001</v>
      </c>
      <c r="BO2" s="159">
        <v>17.723406000000001</v>
      </c>
      <c r="BP2" s="159">
        <v>2.8975586999999998</v>
      </c>
      <c r="BQ2" s="159">
        <v>5.6947869999999998</v>
      </c>
      <c r="BR2" s="159">
        <v>21.289728</v>
      </c>
      <c r="BS2" s="159">
        <v>9.3322540000000007</v>
      </c>
      <c r="BT2" s="159">
        <v>3.5206719999999998</v>
      </c>
      <c r="BU2" s="159">
        <v>1.4591438999999999E-2</v>
      </c>
      <c r="BV2" s="159">
        <v>8.1827510000000003E-3</v>
      </c>
      <c r="BW2" s="159">
        <v>0.23713191</v>
      </c>
      <c r="BX2" s="159">
        <v>0.40663862000000001</v>
      </c>
      <c r="BY2" s="159">
        <v>4.0470793999999997E-2</v>
      </c>
      <c r="BZ2" s="159">
        <v>2.5832132000000002E-4</v>
      </c>
      <c r="CA2" s="159">
        <v>0.31359663999999998</v>
      </c>
      <c r="CB2" s="159">
        <v>1.6622854E-3</v>
      </c>
      <c r="CC2" s="159">
        <v>9.2481789999999994E-2</v>
      </c>
      <c r="CD2" s="159">
        <v>0.59582210000000002</v>
      </c>
      <c r="CE2" s="159">
        <v>1.8969070000000001E-2</v>
      </c>
      <c r="CF2" s="159">
        <v>4.2402654999999997E-2</v>
      </c>
      <c r="CG2" s="159">
        <v>0</v>
      </c>
      <c r="CH2" s="159">
        <v>1.8268432000000001E-2</v>
      </c>
      <c r="CI2" s="159">
        <v>1.27408225E-2</v>
      </c>
      <c r="CJ2" s="159">
        <v>1.2777822000000001</v>
      </c>
      <c r="CK2" s="159">
        <v>4.7928025000000003E-3</v>
      </c>
      <c r="CL2" s="159">
        <v>0.23348110999999999</v>
      </c>
      <c r="CM2" s="159">
        <v>0.96150550000000001</v>
      </c>
      <c r="CN2" s="159">
        <v>1541.3486</v>
      </c>
      <c r="CO2" s="159">
        <v>2543.9567999999999</v>
      </c>
      <c r="CP2" s="159">
        <v>921.7106</v>
      </c>
      <c r="CQ2" s="159">
        <v>444.61590000000001</v>
      </c>
      <c r="CR2" s="159">
        <v>263.95296999999999</v>
      </c>
      <c r="CS2" s="159">
        <v>411.79385000000002</v>
      </c>
      <c r="CT2" s="159">
        <v>1443.0160000000001</v>
      </c>
      <c r="CU2" s="159">
        <v>652.45010000000002</v>
      </c>
      <c r="CV2" s="159">
        <v>1324.7761</v>
      </c>
      <c r="CW2" s="159">
        <v>666.69353999999998</v>
      </c>
      <c r="CX2" s="159">
        <v>220.78268</v>
      </c>
      <c r="CY2" s="159">
        <v>2195.8652000000002</v>
      </c>
      <c r="CZ2" s="159">
        <v>683.74207000000001</v>
      </c>
      <c r="DA2" s="159">
        <v>2117.739</v>
      </c>
      <c r="DB2" s="159">
        <v>2381.9848999999999</v>
      </c>
      <c r="DC2" s="159">
        <v>2662.8850000000002</v>
      </c>
      <c r="DD2" s="159">
        <v>3560.5983999999999</v>
      </c>
      <c r="DE2" s="159">
        <v>639.09550000000002</v>
      </c>
      <c r="DF2" s="159">
        <v>2711.9270000000001</v>
      </c>
      <c r="DG2" s="159">
        <v>851.44299999999998</v>
      </c>
      <c r="DH2" s="159">
        <v>41.609893999999997</v>
      </c>
      <c r="DI2" s="159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10.604754</v>
      </c>
      <c r="B6">
        <f>BB2</f>
        <v>2.9010965999999998</v>
      </c>
      <c r="C6">
        <f>BC2</f>
        <v>3.7644544</v>
      </c>
      <c r="D6">
        <f>BD2</f>
        <v>3.9323055999999998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6" sqref="E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24725</v>
      </c>
      <c r="C2" s="56">
        <f ca="1">YEAR(TODAY())-YEAR(B2)+IF(TODAY()&gt;=DATE(YEAR(TODAY()),MONTH(B2),DAY(B2)),0,-1)</f>
        <v>54</v>
      </c>
      <c r="E2" s="52">
        <v>164.9</v>
      </c>
      <c r="F2" s="53" t="s">
        <v>275</v>
      </c>
      <c r="G2" s="52">
        <v>60.2</v>
      </c>
      <c r="H2" s="51" t="s">
        <v>40</v>
      </c>
      <c r="I2" s="72">
        <f>ROUND(G3/E3^2,1)</f>
        <v>22.1</v>
      </c>
    </row>
    <row r="3" spans="1:9" x14ac:dyDescent="0.3">
      <c r="E3" s="51">
        <f>E2/100</f>
        <v>1.649</v>
      </c>
      <c r="F3" s="51" t="s">
        <v>39</v>
      </c>
      <c r="G3" s="51">
        <f>G2</f>
        <v>60.2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44466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정진선, ID : H1900904)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09월 27일 14:01:49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20" sqref="Z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44466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54</v>
      </c>
      <c r="G12" s="137"/>
      <c r="H12" s="137"/>
      <c r="I12" s="137"/>
      <c r="K12" s="128">
        <f>'개인정보 및 신체계측 입력'!E2</f>
        <v>164.9</v>
      </c>
      <c r="L12" s="129"/>
      <c r="M12" s="122">
        <f>'개인정보 및 신체계측 입력'!G2</f>
        <v>60.2</v>
      </c>
      <c r="N12" s="123"/>
      <c r="O12" s="118" t="s">
        <v>270</v>
      </c>
      <c r="P12" s="112"/>
      <c r="Q12" s="115">
        <f>'개인정보 및 신체계측 입력'!I2</f>
        <v>22.1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정진선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83.667000000000002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4.6120000000000001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11.721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6.6</v>
      </c>
      <c r="L72" s="36" t="s">
        <v>52</v>
      </c>
      <c r="M72" s="36">
        <f>ROUND('DRIs DATA'!K8,1)</f>
        <v>3.3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31.06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59.01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61.92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51.69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25.13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173.18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71.010000000000005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2021-09-27T05:29:22Z</dcterms:modified>
</cp:coreProperties>
</file>