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새 폴더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<sst xmlns="http://schemas.openxmlformats.org/spreadsheetml/2006/main" count="692" uniqueCount="347">
  <si>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</si>
  <si>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</si>
  <si>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</si>
  <si>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</si>
  <si>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</si>
  <si>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</si>
  <si>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</si>
  <si>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</si>
  <si>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</si>
  <si>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</si>
  <si>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</si>
  <si>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</si>
  <si>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</si>
  <si>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</si>
  <si>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</si>
  <si>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</si>
  <si>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</si>
  <si>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</si>
  <si>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</si>
  <si>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</si>
  <si>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</si>
  <si>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</si>
  <si>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</si>
  <si>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</si>
  <si>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</si>
  <si>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</si>
  <si>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</si>
  <si>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</si>
  <si>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</si>
  <si>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</si>
  <si>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</si>
  <si>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</si>
  <si>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</si>
  <si>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</si>
  <si>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</si>
  <si>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</si>
  <si>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</si>
  <si>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</si>
  <si>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</si>
  <si>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</si>
  <si>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</si>
  <si>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</si>
  <si>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</si>
  <si>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</si>
  <si>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</si>
  <si>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</si>
  <si>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</si>
  <si>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</si>
  <si>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</si>
  <si>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</si>
  <si>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</si>
  <si>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</si>
  <si>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</si>
  <si>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</si>
  <si>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</si>
  <si>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</si>
  <si>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</si>
  <si>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</si>
  <si>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</si>
  <si>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</si>
  <si>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</si>
  <si>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</si>
  <si>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</si>
  <si>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</si>
  <si>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</si>
  <si>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</si>
  <si>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</si>
  <si>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</si>
  <si>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</si>
  <si>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</si>
  <si>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</si>
  <si>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</si>
  <si>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</si>
  <si>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</si>
  <si>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</si>
  <si>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</si>
  <si>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</si>
  <si>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</si>
  <si>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</si>
  <si>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</si>
  <si>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</si>
  <si>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</si>
  <si>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</si>
  <si>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</si>
  <si>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</si>
  <si>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</si>
  <si>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</si>
  <si>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</si>
  <si>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</si>
  <si>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</si>
  <si>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</si>
  <si>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</si>
  <si>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</si>
  <si>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</si>
  <si>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</si>
  <si>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</si>
  <si>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</si>
  <si>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</si>
  <si>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</si>
  <si>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</si>
  <si>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</si>
  <si>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</si>
  <si>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</si>
  <si>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</si>
  <si>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</si>
  <si>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</si>
  <si>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</si>
  <si>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</si>
  <si>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</si>
  <si>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</si>
  <si>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</si>
  <si>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</si>
  <si>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</si>
  <si>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</si>
  <si>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</si>
  <si>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</si>
  <si>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</si>
  <si>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</si>
  <si>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</si>
  <si>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</si>
  <si>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</si>
  <si>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</si>
  <si>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</si>
  <si>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</si>
  <si>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</si>
  <si>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</si>
  <si>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</si>
  <si>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</si>
  <si>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</si>
  <si>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</si>
  <si>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</si>
  <si>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</si>
  <si>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</si>
  <si>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</si>
  <si>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</si>
  <si>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</si>
  <si>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</si>
  <si>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</si>
  <si>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</si>
  <si>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</si>
  <si>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</si>
  <si>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</si>
  <si>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</si>
  <si>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</si>
  <si>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</si>
  <si>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</si>
  <si>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</si>
  <si>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</si>
  <si>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</si>
  <si>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</si>
  <si>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</si>
  <si>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</si>
  <si>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</si>
  <si>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</si>
  <si>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</si>
  <si>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</si>
  <si>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</si>
  <si>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</si>
  <si>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</si>
  <si>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</si>
  <si>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</si>
  <si>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</si>
  <si>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</si>
  <si>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</si>
  <si>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</si>
  <si>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</si>
  <si>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</si>
  <si>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</si>
  <si>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</si>
  <si>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</si>
  <si>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</si>
  <si>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</si>
  <si>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</si>
  <si>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</si>
  <si>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</si>
  <si>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</si>
  <si>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</si>
  <si>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</si>
  <si>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</si>
  <si>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</si>
  <si>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</si>
  <si>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</si>
  <si>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</si>
  <si>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</si>
  <si>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</si>
  <si>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</si>
  <si>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</si>
  <si>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</si>
  <si>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</si>
  <si>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</si>
  <si>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</si>
  <si>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</si>
  <si>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</si>
  <si>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</si>
  <si>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</si>
  <si>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</si>
  <si>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</si>
  <si>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</si>
  <si>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</si>
  <si>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</si>
  <si>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</si>
  <si>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</si>
  <si>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</si>
  <si>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</si>
  <si>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</si>
  <si>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</si>
  <si>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</si>
  <si>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</si>
  <si>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</si>
  <si>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</si>
  <si>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</si>
  <si>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</si>
  <si>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</si>
  <si>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</si>
  <si>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</si>
  <si>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</si>
  <si>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</si>
  <si>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</si>
  <si>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</si>
  <si>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</si>
  <si>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</si>
  <si>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</si>
  <si>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</si>
  <si>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</si>
  <si>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</si>
  <si>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</si>
  <si>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</si>
  <si>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</si>
  <si>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</si>
  <si>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</si>
  <si>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</si>
  <si>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</si>
  <si>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</si>
  <si>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</si>
  <si>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</si>
  <si>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</si>
  <si>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</si>
  <si>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</si>
  <si>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</si>
  <si>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</si>
  <si>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</si>
  <si>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</si>
  <si>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</si>
  <si>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</si>
  <si>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</si>
  <si>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</si>
  <si>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</si>
  <si>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</si>
  <si>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</si>
  <si>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</si>
  <si>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</si>
  <si>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</si>
  <si>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</si>
  <si>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</si>
  <si>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</si>
  <si>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</si>
  <si>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</si>
  <si>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</si>
  <si>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</si>
  <si>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</si>
  <si>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</si>
  <si>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</si>
  <si>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</si>
  <si>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</si>
  <si>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</si>
  <si>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</si>
  <si>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</si>
  <si>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</si>
  <si>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</si>
  <si>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</si>
  <si>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</si>
  <si>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</si>
  <si>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</si>
  <si>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</si>
  <si>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</si>
  <si>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</si>
  <si>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비타민B12</t>
    <phoneticPr fontId="1" type="noConversion"/>
  </si>
  <si>
    <t>평균필요량</t>
    <phoneticPr fontId="1" type="noConversion"/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</si>
  <si>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</si>
  <si>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</si>
  <si>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</si>
  <si>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섭취량</t>
    <phoneticPr fontId="1" type="noConversion"/>
  </si>
  <si>
    <t>크롬</t>
    <phoneticPr fontId="1" type="noConversion"/>
  </si>
  <si>
    <t>비타민C</t>
    <phoneticPr fontId="1" type="noConversion"/>
  </si>
  <si>
    <t>판토텐산</t>
    <phoneticPr fontId="1" type="noConversion"/>
  </si>
  <si>
    <t>엽산(μg DFE/일)</t>
    <phoneticPr fontId="1" type="noConversion"/>
  </si>
  <si>
    <t>철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</si>
  <si>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</si>
  <si>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</si>
  <si>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</si>
  <si>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에너지(kcal)</t>
    <phoneticPr fontId="1" type="noConversion"/>
  </si>
  <si>
    <t>식이섬유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</si>
  <si>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</si>
  <si>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</si>
  <si>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</si>
  <si>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티아민</t>
    <phoneticPr fontId="1" type="noConversion"/>
  </si>
  <si>
    <t>인</t>
    <phoneticPr fontId="1" type="noConversion"/>
  </si>
  <si>
    <t>몰리브덴</t>
    <phoneticPr fontId="1" type="noConversion"/>
  </si>
  <si>
    <t>출력시각</t>
    <phoneticPr fontId="1" type="noConversion"/>
  </si>
  <si>
    <t>탄수화물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</si>
  <si>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</si>
  <si>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</si>
  <si>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</si>
  <si>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</si>
  <si>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</si>
  <si>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엽산</t>
    <phoneticPr fontId="1" type="noConversion"/>
  </si>
  <si>
    <t>비오틴</t>
    <phoneticPr fontId="1" type="noConversion"/>
  </si>
  <si>
    <t>구리</t>
    <phoneticPr fontId="1" type="noConversion"/>
  </si>
  <si>
    <t>크롬(ug/일)</t>
    <phoneticPr fontId="1" type="noConversion"/>
  </si>
  <si>
    <t>F</t>
  </si>
  <si>
    <t>정보</t>
    <phoneticPr fontId="1" type="noConversion"/>
  </si>
  <si>
    <t>(설문지 : FFQ 95문항 설문지, 사용자 : 장성임, ID : H1900905)</t>
  </si>
  <si>
    <t>2021년 09월 28일 13:21:03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</si>
  <si>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</si>
  <si>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</si>
  <si>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</si>
  <si>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</si>
  <si>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</si>
  <si>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</si>
  <si>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</si>
  <si>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</si>
  <si>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</si>
  <si>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</si>
  <si>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</si>
  <si>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</si>
  <si>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</si>
  <si>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</si>
  <si>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</si>
  <si>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비타민D</t>
    <phoneticPr fontId="1" type="noConversion"/>
  </si>
  <si>
    <t>충분섭취량</t>
    <phoneticPr fontId="1" type="noConversion"/>
  </si>
  <si>
    <t>상한섭취량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</si>
  <si>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</si>
  <si>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</si>
  <si>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</si>
  <si>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</si>
  <si>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</si>
  <si>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</si>
  <si>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</si>
  <si>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</si>
  <si>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</si>
  <si>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</si>
  <si>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</si>
  <si>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</si>
  <si>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</si>
  <si>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</si>
  <si>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H1900905</t>
  </si>
  <si>
    <t>장성임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</si>
</sst>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37.280186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6808"/>
        <c:axId val="532907200"/>
      </c:barChart>
      <c:catAx>
        <c:axId val="53290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7200"/>
        <c:crosses val="autoZero"/>
        <c:auto val="1"/>
        <c:lblAlgn val="ctr"/>
        <c:lblOffset val="100"/>
        <c:noMultiLvlLbl val="0"/>
      </c:catAx>
      <c:valAx>
        <c:axId val="5329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1.1031759000000001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93424"/>
        <c:axId val="522590680"/>
      </c:barChart>
      <c:catAx>
        <c:axId val="52259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0680"/>
        <c:crosses val="autoZero"/>
        <c:auto val="1"/>
        <c:lblAlgn val="ctr"/>
        <c:lblOffset val="100"/>
        <c:noMultiLvlLbl val="0"/>
      </c:catAx>
      <c:valAx>
        <c:axId val="52259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9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1.3443189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91856"/>
        <c:axId val="522593816"/>
      </c:barChart>
      <c:catAx>
        <c:axId val="52259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3816"/>
        <c:crosses val="autoZero"/>
        <c:auto val="1"/>
        <c:lblAlgn val="ctr"/>
        <c:lblOffset val="100"/>
        <c:noMultiLvlLbl val="0"/>
      </c:catAx>
      <c:valAx>
        <c:axId val="52259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9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632.19195999999999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95384"/>
        <c:axId val="522594992"/>
      </c:barChart>
      <c:catAx>
        <c:axId val="52259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4992"/>
        <c:crosses val="autoZero"/>
        <c:auto val="1"/>
        <c:lblAlgn val="ctr"/>
        <c:lblOffset val="100"/>
        <c:noMultiLvlLbl val="0"/>
      </c:catAx>
      <c:valAx>
        <c:axId val="52259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9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1684.029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88328"/>
        <c:axId val="522588720"/>
      </c:barChart>
      <c:catAx>
        <c:axId val="52258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88720"/>
        <c:crosses val="autoZero"/>
        <c:auto val="1"/>
        <c:lblAlgn val="ctr"/>
        <c:lblOffset val="100"/>
        <c:noMultiLvlLbl val="0"/>
      </c:catAx>
      <c:valAx>
        <c:axId val="5225887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8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38.531840000000003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89504"/>
        <c:axId val="531379728"/>
      </c:barChart>
      <c:catAx>
        <c:axId val="52258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79728"/>
        <c:crosses val="autoZero"/>
        <c:auto val="1"/>
        <c:lblAlgn val="ctr"/>
        <c:lblOffset val="100"/>
        <c:noMultiLvlLbl val="0"/>
      </c:catAx>
      <c:valAx>
        <c:axId val="53137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56.381740000000001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78552"/>
        <c:axId val="531382864"/>
      </c:barChart>
      <c:catAx>
        <c:axId val="53137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2864"/>
        <c:crosses val="autoZero"/>
        <c:auto val="1"/>
        <c:lblAlgn val="ctr"/>
        <c:lblOffset val="100"/>
        <c:noMultiLvlLbl val="0"/>
      </c:catAx>
      <c:valAx>
        <c:axId val="53138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7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5.9617779999999998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80512"/>
        <c:axId val="531382472"/>
      </c:barChart>
      <c:catAx>
        <c:axId val="5313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2472"/>
        <c:crosses val="autoZero"/>
        <c:auto val="1"/>
        <c:lblAlgn val="ctr"/>
        <c:lblOffset val="100"/>
        <c:noMultiLvlLbl val="0"/>
      </c:catAx>
      <c:valAx>
        <c:axId val="531382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342.98804000000001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81296"/>
        <c:axId val="531384040"/>
      </c:barChart>
      <c:catAx>
        <c:axId val="53138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4040"/>
        <c:crosses val="autoZero"/>
        <c:auto val="1"/>
        <c:lblAlgn val="ctr"/>
        <c:lblOffset val="100"/>
        <c:noMultiLvlLbl val="0"/>
      </c:catAx>
      <c:valAx>
        <c:axId val="531384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8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1.8141326999999999E-2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77376"/>
        <c:axId val="531377768"/>
      </c:barChart>
      <c:catAx>
        <c:axId val="53137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77768"/>
        <c:crosses val="autoZero"/>
        <c:auto val="1"/>
        <c:lblAlgn val="ctr"/>
        <c:lblOffset val="100"/>
        <c:noMultiLvlLbl val="0"/>
      </c:catAx>
      <c:valAx>
        <c:axId val="53137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1.8545866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78160"/>
        <c:axId val="531383256"/>
      </c:barChart>
      <c:catAx>
        <c:axId val="53137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3256"/>
        <c:crosses val="autoZero"/>
        <c:auto val="1"/>
        <c:lblAlgn val="ctr"/>
        <c:lblOffset val="100"/>
        <c:noMultiLvlLbl val="0"/>
      </c:catAx>
      <c:valAx>
        <c:axId val="531383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7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11.406431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7592"/>
        <c:axId val="532907984"/>
      </c:barChart>
      <c:catAx>
        <c:axId val="53290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7984"/>
        <c:crosses val="autoZero"/>
        <c:auto val="1"/>
        <c:lblAlgn val="ctr"/>
        <c:lblOffset val="100"/>
        <c:noMultiLvlLbl val="0"/>
      </c:catAx>
      <c:valAx>
        <c:axId val="53290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102.58232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76592"/>
        <c:axId val="531379336"/>
      </c:barChart>
      <c:catAx>
        <c:axId val="53137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79336"/>
        <c:crosses val="autoZero"/>
        <c:auto val="1"/>
        <c:lblAlgn val="ctr"/>
        <c:lblOffset val="100"/>
        <c:noMultiLvlLbl val="0"/>
      </c:catAx>
      <c:valAx>
        <c:axId val="53137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7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47.563130000000001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9384"/>
        <c:axId val="523493112"/>
      </c:barChart>
      <c:catAx>
        <c:axId val="52349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3112"/>
        <c:crosses val="autoZero"/>
        <c:auto val="1"/>
        <c:lblAlgn val="ctr"/>
        <c:lblOffset val="100"/>
        <c:noMultiLvlLbl val="0"/>
      </c:catAx>
      <c:valAx>
        <c:axId val="52349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4.7480000000000002</c:v>
                </c:pt>
                <c:pt idx="1">
                  <c:v>12.147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3494288"/>
        <c:axId val="523492328"/>
      </c:barChart>
      <c:catAx>
        <c:axId val="52349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2328"/>
        <c:crosses val="autoZero"/>
        <c:auto val="1"/>
        <c:lblAlgn val="ctr"/>
        <c:lblOffset val="100"/>
        <c:noMultiLvlLbl val="0"/>
      </c:catAx>
      <c:valAx>
        <c:axId val="52349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5.3867573999999996</c:v>
                </c:pt>
                <c:pt idx="1">
                  <c:v>7.1704254000000001</c:v>
                </c:pt>
                <c:pt idx="2">
                  <c:v>6.5606245999999997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212.27969999999999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3896"/>
        <c:axId val="523495072"/>
      </c:barChart>
      <c:catAx>
        <c:axId val="52349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5072"/>
        <c:crosses val="autoZero"/>
        <c:auto val="1"/>
        <c:lblAlgn val="ctr"/>
        <c:lblOffset val="100"/>
        <c:noMultiLvlLbl val="0"/>
      </c:catAx>
      <c:valAx>
        <c:axId val="523495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10.099864999999999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6640"/>
        <c:axId val="523497032"/>
      </c:barChart>
      <c:catAx>
        <c:axId val="5234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7032"/>
        <c:crosses val="autoZero"/>
        <c:auto val="1"/>
        <c:lblAlgn val="ctr"/>
        <c:lblOffset val="100"/>
        <c:noMultiLvlLbl val="0"/>
      </c:catAx>
      <c:valAx>
        <c:axId val="52349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78.135000000000005</c:v>
                </c:pt>
                <c:pt idx="1">
                  <c:v>7.8769999999999998</c:v>
                </c:pt>
                <c:pt idx="2">
                  <c:v>13.989000000000001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3497424"/>
        <c:axId val="523497816"/>
      </c:barChart>
      <c:catAx>
        <c:axId val="52349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7816"/>
        <c:crosses val="autoZero"/>
        <c:auto val="1"/>
        <c:lblAlgn val="ctr"/>
        <c:lblOffset val="100"/>
        <c:noMultiLvlLbl val="0"/>
      </c:catAx>
      <c:valAx>
        <c:axId val="52349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1185.7795000000001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5464"/>
        <c:axId val="523498208"/>
      </c:barChart>
      <c:catAx>
        <c:axId val="52349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8208"/>
        <c:crosses val="autoZero"/>
        <c:auto val="1"/>
        <c:lblAlgn val="ctr"/>
        <c:lblOffset val="100"/>
        <c:noMultiLvlLbl val="0"/>
      </c:catAx>
      <c:valAx>
        <c:axId val="523498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48.060969999999998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8992"/>
        <c:axId val="528525904"/>
      </c:barChart>
      <c:catAx>
        <c:axId val="52349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25904"/>
        <c:crosses val="autoZero"/>
        <c:auto val="1"/>
        <c:lblAlgn val="ctr"/>
        <c:lblOffset val="100"/>
        <c:noMultiLvlLbl val="0"/>
      </c:catAx>
      <c:valAx>
        <c:axId val="52852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197.49257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27472"/>
        <c:axId val="528526296"/>
      </c:barChart>
      <c:catAx>
        <c:axId val="52852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26296"/>
        <c:crosses val="autoZero"/>
        <c:auto val="1"/>
        <c:lblAlgn val="ctr"/>
        <c:lblOffset val="100"/>
        <c:noMultiLvlLbl val="0"/>
      </c:catAx>
      <c:valAx>
        <c:axId val="52852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2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1.3299167999999999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4064"/>
        <c:axId val="532904456"/>
      </c:barChart>
      <c:catAx>
        <c:axId val="53290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4456"/>
        <c:crosses val="autoZero"/>
        <c:auto val="1"/>
        <c:lblAlgn val="ctr"/>
        <c:lblOffset val="100"/>
        <c:noMultiLvlLbl val="0"/>
      </c:catAx>
      <c:valAx>
        <c:axId val="53290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2254.4171999999999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23160"/>
        <c:axId val="528530216"/>
      </c:barChart>
      <c:catAx>
        <c:axId val="52852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0216"/>
        <c:crosses val="autoZero"/>
        <c:auto val="1"/>
        <c:lblAlgn val="ctr"/>
        <c:lblOffset val="100"/>
        <c:noMultiLvlLbl val="0"/>
      </c:catAx>
      <c:valAx>
        <c:axId val="52853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2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6.8481984000000002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24336"/>
        <c:axId val="528525120"/>
      </c:barChart>
      <c:catAx>
        <c:axId val="52852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25120"/>
        <c:crosses val="autoZero"/>
        <c:auto val="1"/>
        <c:lblAlgn val="ctr"/>
        <c:lblOffset val="100"/>
        <c:noMultiLvlLbl val="0"/>
      </c:catAx>
      <c:valAx>
        <c:axId val="52852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2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1.0615954000000001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27864"/>
        <c:axId val="528524728"/>
      </c:barChart>
      <c:catAx>
        <c:axId val="52852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24728"/>
        <c:crosses val="autoZero"/>
        <c:auto val="1"/>
        <c:lblAlgn val="ctr"/>
        <c:lblOffset val="100"/>
        <c:noMultiLvlLbl val="0"/>
      </c:catAx>
      <c:valAx>
        <c:axId val="528524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2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94.164150000000006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9160"/>
        <c:axId val="532909552"/>
      </c:barChart>
      <c:catAx>
        <c:axId val="5329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9552"/>
        <c:crosses val="autoZero"/>
        <c:auto val="1"/>
        <c:lblAlgn val="ctr"/>
        <c:lblOffset val="100"/>
        <c:noMultiLvlLbl val="0"/>
      </c:catAx>
      <c:valAx>
        <c:axId val="53290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0.64397740000000003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5240"/>
        <c:axId val="532906024"/>
      </c:barChart>
      <c:catAx>
        <c:axId val="5329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6024"/>
        <c:crosses val="autoZero"/>
        <c:auto val="1"/>
        <c:lblAlgn val="ctr"/>
        <c:lblOffset val="100"/>
        <c:noMultiLvlLbl val="0"/>
      </c:catAx>
      <c:valAx>
        <c:axId val="53290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9.1741060000000001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8376"/>
        <c:axId val="532908768"/>
      </c:barChart>
      <c:catAx>
        <c:axId val="5329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8768"/>
        <c:crosses val="autoZero"/>
        <c:auto val="1"/>
        <c:lblAlgn val="ctr"/>
        <c:lblOffset val="100"/>
        <c:noMultiLvlLbl val="0"/>
      </c:catAx>
      <c:valAx>
        <c:axId val="53290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1.0615954000000001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11512"/>
        <c:axId val="532904848"/>
      </c:barChart>
      <c:catAx>
        <c:axId val="5329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4848"/>
        <c:crosses val="autoZero"/>
        <c:auto val="1"/>
        <c:lblAlgn val="ctr"/>
        <c:lblOffset val="100"/>
        <c:noMultiLvlLbl val="0"/>
      </c:catAx>
      <c:valAx>
        <c:axId val="5329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246.02115000000001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93032"/>
        <c:axId val="522591464"/>
      </c:barChart>
      <c:catAx>
        <c:axId val="52259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1464"/>
        <c:crosses val="autoZero"/>
        <c:auto val="1"/>
        <c:lblAlgn val="ctr"/>
        <c:lblOffset val="100"/>
        <c:noMultiLvlLbl val="0"/>
      </c:catAx>
      <c:valAx>
        <c:axId val="52259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9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3.3992521999999998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89896"/>
        <c:axId val="522590288"/>
      </c:barChart>
      <c:catAx>
        <c:axId val="52258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0288"/>
        <c:crosses val="autoZero"/>
        <c:auto val="1"/>
        <c:lblAlgn val="ctr"/>
        <c:lblOffset val="100"/>
        <c:noMultiLvlLbl val="0"/>
      </c:catAx>
      <c:valAx>
        <c:axId val="52259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8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장성임, ID : H1900905)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28일 13:21:03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1185.7795000000001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37.280186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11.406431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78.135000000000005</v>
      </c>
      <c r="G8" s="59">
        <f>'DRIs DATA 입력'!G8</f>
        <v>7.8769999999999998</v>
      </c>
      <c r="H8" s="59">
        <f>'DRIs DATA 입력'!H8</f>
        <v>13.989000000000001</v>
      </c>
      <c r="I8" s="46"/>
      <c r="J8" s="59" t="s">
        <v>215</v>
      </c>
      <c r="K8" s="59">
        <f>'DRIs DATA 입력'!K8</f>
        <v>4.7480000000000002</v>
      </c>
      <c r="L8" s="59">
        <f>'DRIs DATA 입력'!L8</f>
        <v>12.147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212.27969999999999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10.099864999999999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1.3299167999999999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94.164150000000006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48.060969999999998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0.83285310000000001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0.64397740000000003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9.1741060000000001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1.0615954000000001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246.02115000000001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3.3992521999999998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1.1031759000000001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1.3443189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197.49257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632.19195999999999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2254.4171999999999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1684.029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38.531840000000003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56.381740000000001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6.8481984000000002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5.9617779999999998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342.98804000000001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1.8141326999999999E-2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1.8545866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102.58232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47.563130000000001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310</v>
      </c>
      <c r="B1" s="61" t="s">
        <v>311</v>
      </c>
      <c r="G1" s="62" t="s">
        <v>298</v>
      </c>
      <c r="H1" s="61" t="s">
        <v>312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290</v>
      </c>
      <c r="B4" s="67"/>
      <c r="C4" s="67"/>
      <c r="E4" s="69" t="s">
        <v>314</v>
      </c>
      <c r="F4" s="70"/>
      <c r="G4" s="70"/>
      <c r="H4" s="71"/>
      <c r="J4" s="69" t="s">
        <v>315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291</v>
      </c>
      <c r="V4" s="67"/>
      <c r="W4" s="67"/>
      <c r="X4" s="67"/>
      <c r="Y4" s="67"/>
      <c r="Z4" s="67"/>
    </row>
    <row r="5" spans="1:27" x14ac:dyDescent="0.3">
      <c r="A5" s="65"/>
      <c r="B5" s="65" t="s">
        <v>316</v>
      </c>
      <c r="C5" s="65" t="s">
        <v>317</v>
      </c>
      <c r="E5" s="65"/>
      <c r="F5" s="65" t="s">
        <v>299</v>
      </c>
      <c r="G5" s="65" t="s">
        <v>318</v>
      </c>
      <c r="H5" s="65" t="s">
        <v>319</v>
      </c>
      <c r="J5" s="65"/>
      <c r="K5" s="65" t="s">
        <v>320</v>
      </c>
      <c r="L5" s="65" t="s">
        <v>321</v>
      </c>
      <c r="N5" s="65"/>
      <c r="O5" s="65" t="s">
        <v>322</v>
      </c>
      <c r="P5" s="65" t="s">
        <v>292</v>
      </c>
      <c r="Q5" s="65" t="s">
        <v>323</v>
      </c>
      <c r="R5" s="65" t="s">
        <v>278</v>
      </c>
      <c r="S5" s="65" t="s">
        <v>281</v>
      </c>
      <c r="U5" s="65"/>
      <c r="V5" s="65" t="s">
        <v>277</v>
      </c>
      <c r="W5" s="65" t="s">
        <v>324</v>
      </c>
      <c r="X5" s="65" t="s">
        <v>323</v>
      </c>
      <c r="Y5" s="65" t="s">
        <v>278</v>
      </c>
      <c r="Z5" s="65" t="s">
        <v>281</v>
      </c>
    </row>
    <row r="6" spans="1:27" x14ac:dyDescent="0.3">
      <c r="A6" s="65" t="s">
        <v>290</v>
      </c>
      <c r="B6" s="65">
        <v>1900</v>
      </c>
      <c r="C6" s="65">
        <v>1185.7795000000001</v>
      </c>
      <c r="E6" s="65" t="s">
        <v>325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50</v>
      </c>
      <c r="Q6" s="65">
        <v>0</v>
      </c>
      <c r="R6" s="65">
        <v>0</v>
      </c>
      <c r="S6" s="65">
        <v>37.280186</v>
      </c>
      <c r="U6" s="65" t="s">
        <v>326</v>
      </c>
      <c r="V6" s="65">
        <v>0</v>
      </c>
      <c r="W6" s="65">
        <v>0</v>
      </c>
      <c r="X6" s="65">
        <v>20</v>
      </c>
      <c r="Y6" s="65">
        <v>0</v>
      </c>
      <c r="Z6" s="65">
        <v>11.406431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327</v>
      </c>
      <c r="F8" s="65">
        <v>78.135000000000005</v>
      </c>
      <c r="G8" s="65">
        <v>7.8769999999999998</v>
      </c>
      <c r="H8" s="65">
        <v>13.989000000000001</v>
      </c>
      <c r="J8" s="65" t="s">
        <v>327</v>
      </c>
      <c r="K8" s="65">
        <v>4.7480000000000002</v>
      </c>
      <c r="L8" s="65">
        <v>12.147</v>
      </c>
    </row>
    <row r="13" spans="1:27" x14ac:dyDescent="0.3">
      <c r="A13" s="66" t="s">
        <v>279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301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328</v>
      </c>
      <c r="P14" s="67"/>
      <c r="Q14" s="67"/>
      <c r="R14" s="67"/>
      <c r="S14" s="67"/>
      <c r="T14" s="67"/>
      <c r="V14" s="67" t="s">
        <v>303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292</v>
      </c>
      <c r="D15" s="65" t="s">
        <v>323</v>
      </c>
      <c r="E15" s="65" t="s">
        <v>278</v>
      </c>
      <c r="F15" s="65" t="s">
        <v>281</v>
      </c>
      <c r="H15" s="65"/>
      <c r="I15" s="65" t="s">
        <v>277</v>
      </c>
      <c r="J15" s="65" t="s">
        <v>292</v>
      </c>
      <c r="K15" s="65" t="s">
        <v>329</v>
      </c>
      <c r="L15" s="65" t="s">
        <v>278</v>
      </c>
      <c r="M15" s="65" t="s">
        <v>281</v>
      </c>
      <c r="O15" s="65"/>
      <c r="P15" s="65" t="s">
        <v>277</v>
      </c>
      <c r="Q15" s="65" t="s">
        <v>292</v>
      </c>
      <c r="R15" s="65" t="s">
        <v>329</v>
      </c>
      <c r="S15" s="65" t="s">
        <v>330</v>
      </c>
      <c r="T15" s="65" t="s">
        <v>281</v>
      </c>
      <c r="V15" s="65"/>
      <c r="W15" s="65" t="s">
        <v>277</v>
      </c>
      <c r="X15" s="65" t="s">
        <v>292</v>
      </c>
      <c r="Y15" s="65" t="s">
        <v>323</v>
      </c>
      <c r="Z15" s="65" t="s">
        <v>278</v>
      </c>
      <c r="AA15" s="65" t="s">
        <v>281</v>
      </c>
    </row>
    <row r="16" spans="1:27" x14ac:dyDescent="0.3">
      <c r="A16" s="65" t="s">
        <v>280</v>
      </c>
      <c r="B16" s="65">
        <v>450</v>
      </c>
      <c r="C16" s="65">
        <v>650</v>
      </c>
      <c r="D16" s="65">
        <v>0</v>
      </c>
      <c r="E16" s="65">
        <v>3000</v>
      </c>
      <c r="F16" s="65">
        <v>212.27969999999999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10.099864999999999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1.3299167999999999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94.164150000000006</v>
      </c>
    </row>
    <row r="23" spans="1:62" x14ac:dyDescent="0.3">
      <c r="A23" s="66" t="s">
        <v>304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331</v>
      </c>
      <c r="P24" s="67"/>
      <c r="Q24" s="67"/>
      <c r="R24" s="67"/>
      <c r="S24" s="67"/>
      <c r="T24" s="67"/>
      <c r="V24" s="67" t="s">
        <v>332</v>
      </c>
      <c r="W24" s="67"/>
      <c r="X24" s="67"/>
      <c r="Y24" s="67"/>
      <c r="Z24" s="67"/>
      <c r="AA24" s="67"/>
      <c r="AC24" s="67" t="s">
        <v>333</v>
      </c>
      <c r="AD24" s="67"/>
      <c r="AE24" s="67"/>
      <c r="AF24" s="67"/>
      <c r="AG24" s="67"/>
      <c r="AH24" s="67"/>
      <c r="AJ24" s="67" t="s">
        <v>305</v>
      </c>
      <c r="AK24" s="67"/>
      <c r="AL24" s="67"/>
      <c r="AM24" s="67"/>
      <c r="AN24" s="67"/>
      <c r="AO24" s="67"/>
      <c r="AQ24" s="67" t="s">
        <v>276</v>
      </c>
      <c r="AR24" s="67"/>
      <c r="AS24" s="67"/>
      <c r="AT24" s="67"/>
      <c r="AU24" s="67"/>
      <c r="AV24" s="67"/>
      <c r="AX24" s="67" t="s">
        <v>284</v>
      </c>
      <c r="AY24" s="67"/>
      <c r="AZ24" s="67"/>
      <c r="BA24" s="67"/>
      <c r="BB24" s="67"/>
      <c r="BC24" s="67"/>
      <c r="BE24" s="67" t="s">
        <v>306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292</v>
      </c>
      <c r="D25" s="65" t="s">
        <v>323</v>
      </c>
      <c r="E25" s="65" t="s">
        <v>278</v>
      </c>
      <c r="F25" s="65" t="s">
        <v>281</v>
      </c>
      <c r="H25" s="65"/>
      <c r="I25" s="65" t="s">
        <v>322</v>
      </c>
      <c r="J25" s="65" t="s">
        <v>292</v>
      </c>
      <c r="K25" s="65" t="s">
        <v>329</v>
      </c>
      <c r="L25" s="65" t="s">
        <v>278</v>
      </c>
      <c r="M25" s="65" t="s">
        <v>281</v>
      </c>
      <c r="O25" s="65"/>
      <c r="P25" s="65" t="s">
        <v>277</v>
      </c>
      <c r="Q25" s="65" t="s">
        <v>292</v>
      </c>
      <c r="R25" s="65" t="s">
        <v>323</v>
      </c>
      <c r="S25" s="65" t="s">
        <v>278</v>
      </c>
      <c r="T25" s="65" t="s">
        <v>317</v>
      </c>
      <c r="V25" s="65"/>
      <c r="W25" s="65" t="s">
        <v>277</v>
      </c>
      <c r="X25" s="65" t="s">
        <v>292</v>
      </c>
      <c r="Y25" s="65" t="s">
        <v>323</v>
      </c>
      <c r="Z25" s="65" t="s">
        <v>278</v>
      </c>
      <c r="AA25" s="65" t="s">
        <v>317</v>
      </c>
      <c r="AC25" s="65"/>
      <c r="AD25" s="65" t="s">
        <v>277</v>
      </c>
      <c r="AE25" s="65" t="s">
        <v>292</v>
      </c>
      <c r="AF25" s="65" t="s">
        <v>323</v>
      </c>
      <c r="AG25" s="65" t="s">
        <v>278</v>
      </c>
      <c r="AH25" s="65" t="s">
        <v>281</v>
      </c>
      <c r="AJ25" s="65"/>
      <c r="AK25" s="65" t="s">
        <v>277</v>
      </c>
      <c r="AL25" s="65" t="s">
        <v>292</v>
      </c>
      <c r="AM25" s="65" t="s">
        <v>323</v>
      </c>
      <c r="AN25" s="65" t="s">
        <v>278</v>
      </c>
      <c r="AO25" s="65" t="s">
        <v>281</v>
      </c>
      <c r="AQ25" s="65"/>
      <c r="AR25" s="65" t="s">
        <v>277</v>
      </c>
      <c r="AS25" s="65" t="s">
        <v>292</v>
      </c>
      <c r="AT25" s="65" t="s">
        <v>323</v>
      </c>
      <c r="AU25" s="65" t="s">
        <v>330</v>
      </c>
      <c r="AV25" s="65" t="s">
        <v>281</v>
      </c>
      <c r="AX25" s="65"/>
      <c r="AY25" s="65" t="s">
        <v>322</v>
      </c>
      <c r="AZ25" s="65" t="s">
        <v>324</v>
      </c>
      <c r="BA25" s="65" t="s">
        <v>323</v>
      </c>
      <c r="BB25" s="65" t="s">
        <v>278</v>
      </c>
      <c r="BC25" s="65" t="s">
        <v>317</v>
      </c>
      <c r="BE25" s="65"/>
      <c r="BF25" s="65" t="s">
        <v>322</v>
      </c>
      <c r="BG25" s="65" t="s">
        <v>292</v>
      </c>
      <c r="BH25" s="65" t="s">
        <v>323</v>
      </c>
      <c r="BI25" s="65" t="s">
        <v>330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48.060969999999998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0.83285310000000001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0.64397740000000003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9.1741060000000001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1.0615954000000001</v>
      </c>
      <c r="AJ26" s="65" t="s">
        <v>285</v>
      </c>
      <c r="AK26" s="65">
        <v>320</v>
      </c>
      <c r="AL26" s="65">
        <v>400</v>
      </c>
      <c r="AM26" s="65">
        <v>0</v>
      </c>
      <c r="AN26" s="65">
        <v>1000</v>
      </c>
      <c r="AO26" s="65">
        <v>246.02115000000001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3.3992521999999998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1.1031759000000001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1.3443189</v>
      </c>
    </row>
    <row r="33" spans="1:68" x14ac:dyDescent="0.3">
      <c r="A33" s="66" t="s">
        <v>334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335</v>
      </c>
      <c r="B34" s="67"/>
      <c r="C34" s="67"/>
      <c r="D34" s="67"/>
      <c r="E34" s="67"/>
      <c r="F34" s="67"/>
      <c r="H34" s="67" t="s">
        <v>296</v>
      </c>
      <c r="I34" s="67"/>
      <c r="J34" s="67"/>
      <c r="K34" s="67"/>
      <c r="L34" s="67"/>
      <c r="M34" s="67"/>
      <c r="O34" s="67" t="s">
        <v>336</v>
      </c>
      <c r="P34" s="67"/>
      <c r="Q34" s="67"/>
      <c r="R34" s="67"/>
      <c r="S34" s="67"/>
      <c r="T34" s="67"/>
      <c r="V34" s="67" t="s">
        <v>337</v>
      </c>
      <c r="W34" s="67"/>
      <c r="X34" s="67"/>
      <c r="Y34" s="67"/>
      <c r="Z34" s="67"/>
      <c r="AA34" s="67"/>
      <c r="AC34" s="67" t="s">
        <v>338</v>
      </c>
      <c r="AD34" s="67"/>
      <c r="AE34" s="67"/>
      <c r="AF34" s="67"/>
      <c r="AG34" s="67"/>
      <c r="AH34" s="67"/>
      <c r="AJ34" s="67" t="s">
        <v>339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324</v>
      </c>
      <c r="D35" s="65" t="s">
        <v>323</v>
      </c>
      <c r="E35" s="65" t="s">
        <v>278</v>
      </c>
      <c r="F35" s="65" t="s">
        <v>281</v>
      </c>
      <c r="H35" s="65"/>
      <c r="I35" s="65" t="s">
        <v>322</v>
      </c>
      <c r="J35" s="65" t="s">
        <v>324</v>
      </c>
      <c r="K35" s="65" t="s">
        <v>323</v>
      </c>
      <c r="L35" s="65" t="s">
        <v>330</v>
      </c>
      <c r="M35" s="65" t="s">
        <v>281</v>
      </c>
      <c r="O35" s="65"/>
      <c r="P35" s="65" t="s">
        <v>277</v>
      </c>
      <c r="Q35" s="65" t="s">
        <v>324</v>
      </c>
      <c r="R35" s="65" t="s">
        <v>323</v>
      </c>
      <c r="S35" s="65" t="s">
        <v>278</v>
      </c>
      <c r="T35" s="65" t="s">
        <v>317</v>
      </c>
      <c r="V35" s="65"/>
      <c r="W35" s="65" t="s">
        <v>322</v>
      </c>
      <c r="X35" s="65" t="s">
        <v>292</v>
      </c>
      <c r="Y35" s="65" t="s">
        <v>323</v>
      </c>
      <c r="Z35" s="65" t="s">
        <v>330</v>
      </c>
      <c r="AA35" s="65" t="s">
        <v>281</v>
      </c>
      <c r="AC35" s="65"/>
      <c r="AD35" s="65" t="s">
        <v>277</v>
      </c>
      <c r="AE35" s="65" t="s">
        <v>324</v>
      </c>
      <c r="AF35" s="65" t="s">
        <v>323</v>
      </c>
      <c r="AG35" s="65" t="s">
        <v>278</v>
      </c>
      <c r="AH35" s="65" t="s">
        <v>281</v>
      </c>
      <c r="AJ35" s="65"/>
      <c r="AK35" s="65" t="s">
        <v>277</v>
      </c>
      <c r="AL35" s="65" t="s">
        <v>292</v>
      </c>
      <c r="AM35" s="65" t="s">
        <v>323</v>
      </c>
      <c r="AN35" s="65" t="s">
        <v>278</v>
      </c>
      <c r="AO35" s="65" t="s">
        <v>281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197.49257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632.19195999999999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2254.4171999999999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1684.029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38.531840000000003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56.381740000000001</v>
      </c>
    </row>
    <row r="43" spans="1:68" x14ac:dyDescent="0.3">
      <c r="A43" s="66" t="s">
        <v>340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286</v>
      </c>
      <c r="B44" s="67"/>
      <c r="C44" s="67"/>
      <c r="D44" s="67"/>
      <c r="E44" s="67"/>
      <c r="F44" s="67"/>
      <c r="H44" s="67" t="s">
        <v>341</v>
      </c>
      <c r="I44" s="67"/>
      <c r="J44" s="67"/>
      <c r="K44" s="67"/>
      <c r="L44" s="67"/>
      <c r="M44" s="67"/>
      <c r="O44" s="67" t="s">
        <v>307</v>
      </c>
      <c r="P44" s="67"/>
      <c r="Q44" s="67"/>
      <c r="R44" s="67"/>
      <c r="S44" s="67"/>
      <c r="T44" s="67"/>
      <c r="V44" s="67" t="s">
        <v>342</v>
      </c>
      <c r="W44" s="67"/>
      <c r="X44" s="67"/>
      <c r="Y44" s="67"/>
      <c r="Z44" s="67"/>
      <c r="AA44" s="67"/>
      <c r="AC44" s="67" t="s">
        <v>343</v>
      </c>
      <c r="AD44" s="67"/>
      <c r="AE44" s="67"/>
      <c r="AF44" s="67"/>
      <c r="AG44" s="67"/>
      <c r="AH44" s="67"/>
      <c r="AJ44" s="67" t="s">
        <v>287</v>
      </c>
      <c r="AK44" s="67"/>
      <c r="AL44" s="67"/>
      <c r="AM44" s="67"/>
      <c r="AN44" s="67"/>
      <c r="AO44" s="67"/>
      <c r="AQ44" s="67" t="s">
        <v>344</v>
      </c>
      <c r="AR44" s="67"/>
      <c r="AS44" s="67"/>
      <c r="AT44" s="67"/>
      <c r="AU44" s="67"/>
      <c r="AV44" s="67"/>
      <c r="AX44" s="67" t="s">
        <v>297</v>
      </c>
      <c r="AY44" s="67"/>
      <c r="AZ44" s="67"/>
      <c r="BA44" s="67"/>
      <c r="BB44" s="67"/>
      <c r="BC44" s="67"/>
      <c r="BE44" s="67" t="s">
        <v>282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292</v>
      </c>
      <c r="D45" s="65" t="s">
        <v>323</v>
      </c>
      <c r="E45" s="65" t="s">
        <v>278</v>
      </c>
      <c r="F45" s="65" t="s">
        <v>281</v>
      </c>
      <c r="H45" s="65"/>
      <c r="I45" s="65" t="s">
        <v>277</v>
      </c>
      <c r="J45" s="65" t="s">
        <v>292</v>
      </c>
      <c r="K45" s="65" t="s">
        <v>323</v>
      </c>
      <c r="L45" s="65" t="s">
        <v>278</v>
      </c>
      <c r="M45" s="65" t="s">
        <v>281</v>
      </c>
      <c r="O45" s="65"/>
      <c r="P45" s="65" t="s">
        <v>277</v>
      </c>
      <c r="Q45" s="65" t="s">
        <v>292</v>
      </c>
      <c r="R45" s="65" t="s">
        <v>323</v>
      </c>
      <c r="S45" s="65" t="s">
        <v>278</v>
      </c>
      <c r="T45" s="65" t="s">
        <v>281</v>
      </c>
      <c r="V45" s="65"/>
      <c r="W45" s="65" t="s">
        <v>277</v>
      </c>
      <c r="X45" s="65" t="s">
        <v>292</v>
      </c>
      <c r="Y45" s="65" t="s">
        <v>323</v>
      </c>
      <c r="Z45" s="65" t="s">
        <v>278</v>
      </c>
      <c r="AA45" s="65" t="s">
        <v>281</v>
      </c>
      <c r="AC45" s="65"/>
      <c r="AD45" s="65" t="s">
        <v>277</v>
      </c>
      <c r="AE45" s="65" t="s">
        <v>292</v>
      </c>
      <c r="AF45" s="65" t="s">
        <v>323</v>
      </c>
      <c r="AG45" s="65" t="s">
        <v>278</v>
      </c>
      <c r="AH45" s="65" t="s">
        <v>281</v>
      </c>
      <c r="AJ45" s="65"/>
      <c r="AK45" s="65" t="s">
        <v>277</v>
      </c>
      <c r="AL45" s="65" t="s">
        <v>292</v>
      </c>
      <c r="AM45" s="65" t="s">
        <v>323</v>
      </c>
      <c r="AN45" s="65" t="s">
        <v>278</v>
      </c>
      <c r="AO45" s="65" t="s">
        <v>281</v>
      </c>
      <c r="AQ45" s="65"/>
      <c r="AR45" s="65" t="s">
        <v>277</v>
      </c>
      <c r="AS45" s="65" t="s">
        <v>292</v>
      </c>
      <c r="AT45" s="65" t="s">
        <v>323</v>
      </c>
      <c r="AU45" s="65" t="s">
        <v>278</v>
      </c>
      <c r="AV45" s="65" t="s">
        <v>281</v>
      </c>
      <c r="AX45" s="65"/>
      <c r="AY45" s="65" t="s">
        <v>277</v>
      </c>
      <c r="AZ45" s="65" t="s">
        <v>292</v>
      </c>
      <c r="BA45" s="65" t="s">
        <v>323</v>
      </c>
      <c r="BB45" s="65" t="s">
        <v>278</v>
      </c>
      <c r="BC45" s="65" t="s">
        <v>281</v>
      </c>
      <c r="BE45" s="65"/>
      <c r="BF45" s="65" t="s">
        <v>277</v>
      </c>
      <c r="BG45" s="65" t="s">
        <v>292</v>
      </c>
      <c r="BH45" s="65" t="s">
        <v>323</v>
      </c>
      <c r="BI45" s="65" t="s">
        <v>278</v>
      </c>
      <c r="BJ45" s="65" t="s">
        <v>281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6.8481984000000002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5.9617779999999998</v>
      </c>
      <c r="O46" s="65" t="s">
        <v>288</v>
      </c>
      <c r="P46" s="65">
        <v>600</v>
      </c>
      <c r="Q46" s="65">
        <v>800</v>
      </c>
      <c r="R46" s="65">
        <v>0</v>
      </c>
      <c r="S46" s="65">
        <v>10000</v>
      </c>
      <c r="T46" s="65">
        <v>342.98804000000001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1.8141326999999999E-2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1.8545866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102.58232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47.563130000000001</v>
      </c>
      <c r="AX46" s="65" t="s">
        <v>289</v>
      </c>
      <c r="AY46" s="65"/>
      <c r="AZ46" s="65"/>
      <c r="BA46" s="65"/>
      <c r="BB46" s="65"/>
      <c r="BC46" s="65"/>
      <c r="BE46" s="65" t="s">
        <v>308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8" sqref="F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345</v>
      </c>
      <c r="B2" s="61" t="s">
        <v>346</v>
      </c>
      <c r="C2" s="61" t="s">
        <v>309</v>
      </c>
      <c r="D2" s="61">
        <v>49</v>
      </c>
      <c r="E2" s="61">
        <v>1185.7795000000001</v>
      </c>
      <c r="F2" s="61">
        <v>208.23344</v>
      </c>
      <c r="G2" s="61">
        <v>20.991271999999999</v>
      </c>
      <c r="H2" s="61">
        <v>13.122857</v>
      </c>
      <c r="I2" s="61">
        <v>7.8684159999999999</v>
      </c>
      <c r="J2" s="61">
        <v>37.280186</v>
      </c>
      <c r="K2" s="61">
        <v>20.981462000000001</v>
      </c>
      <c r="L2" s="61">
        <v>16.298721</v>
      </c>
      <c r="M2" s="61">
        <v>11.406431</v>
      </c>
      <c r="N2" s="61">
        <v>1.1312703</v>
      </c>
      <c r="O2" s="61">
        <v>5.2427999999999999</v>
      </c>
      <c r="P2" s="61">
        <v>414.84570000000002</v>
      </c>
      <c r="Q2" s="61">
        <v>11.055913</v>
      </c>
      <c r="R2" s="61">
        <v>212.27969999999999</v>
      </c>
      <c r="S2" s="61">
        <v>47.605232000000001</v>
      </c>
      <c r="T2" s="61">
        <v>1976.0935999999999</v>
      </c>
      <c r="U2" s="61">
        <v>1.3299167999999999</v>
      </c>
      <c r="V2" s="61">
        <v>10.099864999999999</v>
      </c>
      <c r="W2" s="61">
        <v>94.164150000000006</v>
      </c>
      <c r="X2" s="61">
        <v>48.060969999999998</v>
      </c>
      <c r="Y2" s="61">
        <v>0.83285310000000001</v>
      </c>
      <c r="Z2" s="61">
        <v>0.64397740000000003</v>
      </c>
      <c r="AA2" s="61">
        <v>9.1741060000000001</v>
      </c>
      <c r="AB2" s="61">
        <v>1.0615954000000001</v>
      </c>
      <c r="AC2" s="61">
        <v>246.02115000000001</v>
      </c>
      <c r="AD2" s="61">
        <v>3.3992521999999998</v>
      </c>
      <c r="AE2" s="61">
        <v>1.1031759000000001</v>
      </c>
      <c r="AF2" s="61">
        <v>1.3443189</v>
      </c>
      <c r="AG2" s="61">
        <v>197.49257</v>
      </c>
      <c r="AH2" s="61">
        <v>130.98296999999999</v>
      </c>
      <c r="AI2" s="61">
        <v>66.509600000000006</v>
      </c>
      <c r="AJ2" s="61">
        <v>632.19195999999999</v>
      </c>
      <c r="AK2" s="61">
        <v>2254.4171999999999</v>
      </c>
      <c r="AL2" s="61">
        <v>38.531840000000003</v>
      </c>
      <c r="AM2" s="61">
        <v>1684.029</v>
      </c>
      <c r="AN2" s="61">
        <v>56.381740000000001</v>
      </c>
      <c r="AO2" s="61">
        <v>6.8481984000000002</v>
      </c>
      <c r="AP2" s="61">
        <v>4.9675282999999997</v>
      </c>
      <c r="AQ2" s="61">
        <v>1.8806702</v>
      </c>
      <c r="AR2" s="61">
        <v>5.9617779999999998</v>
      </c>
      <c r="AS2" s="61">
        <v>342.98804000000001</v>
      </c>
      <c r="AT2" s="61">
        <v>1.8141326999999999E-2</v>
      </c>
      <c r="AU2" s="61">
        <v>1.8545866</v>
      </c>
      <c r="AV2" s="61">
        <v>102.58232</v>
      </c>
      <c r="AW2" s="61">
        <v>47.563130000000001</v>
      </c>
      <c r="AX2" s="61">
        <v>3.1686075000000001E-2</v>
      </c>
      <c r="AY2" s="61">
        <v>0.64500849999999998</v>
      </c>
      <c r="AZ2" s="61">
        <v>143.84741</v>
      </c>
      <c r="BA2" s="61">
        <v>19.125551000000002</v>
      </c>
      <c r="BB2" s="61">
        <v>5.3867573999999996</v>
      </c>
      <c r="BC2" s="61">
        <v>7.1704254000000001</v>
      </c>
      <c r="BD2" s="61">
        <v>6.5606245999999997</v>
      </c>
      <c r="BE2" s="61">
        <v>0.24624172</v>
      </c>
      <c r="BF2" s="61">
        <v>1.6435641999999999</v>
      </c>
      <c r="BG2" s="61">
        <v>2.7754896000000001E-3</v>
      </c>
      <c r="BH2" s="61">
        <v>3.4411939999999999E-3</v>
      </c>
      <c r="BI2" s="61">
        <v>3.3913641E-3</v>
      </c>
      <c r="BJ2" s="61">
        <v>2.2469039999999999E-2</v>
      </c>
      <c r="BK2" s="61">
        <v>2.1349920000000001E-4</v>
      </c>
      <c r="BL2" s="61">
        <v>0.1444387</v>
      </c>
      <c r="BM2" s="61">
        <v>1.3911922000000001</v>
      </c>
      <c r="BN2" s="61">
        <v>0.43405208000000001</v>
      </c>
      <c r="BO2" s="61">
        <v>24.609086999999999</v>
      </c>
      <c r="BP2" s="61">
        <v>4.0398974000000001</v>
      </c>
      <c r="BQ2" s="61">
        <v>7.3789129999999998</v>
      </c>
      <c r="BR2" s="61">
        <v>29.629380000000001</v>
      </c>
      <c r="BS2" s="61">
        <v>15.477135000000001</v>
      </c>
      <c r="BT2" s="61">
        <v>4.3967689999999999</v>
      </c>
      <c r="BU2" s="61">
        <v>7.3099720000000007E-2</v>
      </c>
      <c r="BV2" s="61">
        <v>1.4440869E-2</v>
      </c>
      <c r="BW2" s="61">
        <v>0.30501345000000002</v>
      </c>
      <c r="BX2" s="61">
        <v>0.50100725999999995</v>
      </c>
      <c r="BY2" s="61">
        <v>5.2702256000000003E-2</v>
      </c>
      <c r="BZ2" s="61">
        <v>4.7143481999999999E-4</v>
      </c>
      <c r="CA2" s="61">
        <v>0.41277707000000002</v>
      </c>
      <c r="CB2" s="61">
        <v>1.2245509E-2</v>
      </c>
      <c r="CC2" s="61">
        <v>5.5346917000000002E-2</v>
      </c>
      <c r="CD2" s="61">
        <v>0.77105033000000001</v>
      </c>
      <c r="CE2" s="61">
        <v>3.9037870000000002E-2</v>
      </c>
      <c r="CF2" s="61">
        <v>3.106389E-2</v>
      </c>
      <c r="CG2" s="61">
        <v>4.9500000000000003E-7</v>
      </c>
      <c r="CH2" s="61">
        <v>7.7624134999999999E-3</v>
      </c>
      <c r="CI2" s="61">
        <v>6.3704499999999997E-3</v>
      </c>
      <c r="CJ2" s="61">
        <v>1.8243889</v>
      </c>
      <c r="CK2" s="61">
        <v>1.0154982999999999E-2</v>
      </c>
      <c r="CL2" s="61">
        <v>0.6938069</v>
      </c>
      <c r="CM2" s="61">
        <v>1.3693675000000001</v>
      </c>
      <c r="CN2" s="61">
        <v>1228.5123000000001</v>
      </c>
      <c r="CO2" s="61">
        <v>2097.8809999999999</v>
      </c>
      <c r="CP2" s="61">
        <v>1025.2838999999999</v>
      </c>
      <c r="CQ2" s="61">
        <v>423.46469999999999</v>
      </c>
      <c r="CR2" s="61">
        <v>227.02637999999999</v>
      </c>
      <c r="CS2" s="61">
        <v>285.62646000000001</v>
      </c>
      <c r="CT2" s="61">
        <v>1200.5608999999999</v>
      </c>
      <c r="CU2" s="61">
        <v>634.86320000000001</v>
      </c>
      <c r="CV2" s="61">
        <v>891.12176999999997</v>
      </c>
      <c r="CW2" s="61">
        <v>696.70590000000004</v>
      </c>
      <c r="CX2" s="61">
        <v>205.85328999999999</v>
      </c>
      <c r="CY2" s="61">
        <v>1643.5642</v>
      </c>
      <c r="CZ2" s="61">
        <v>635.84190000000001</v>
      </c>
      <c r="DA2" s="61">
        <v>1740.5601999999999</v>
      </c>
      <c r="DB2" s="61">
        <v>1794.8103000000001</v>
      </c>
      <c r="DC2" s="61">
        <v>2350.3429999999998</v>
      </c>
      <c r="DD2" s="61">
        <v>3765.9920000000002</v>
      </c>
      <c r="DE2" s="61">
        <v>698.05079999999998</v>
      </c>
      <c r="DF2" s="61">
        <v>2136.1658000000002</v>
      </c>
      <c r="DG2" s="61">
        <v>862.40674000000001</v>
      </c>
      <c r="DH2" s="61">
        <v>34.316240000000001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19.125551000000002</v>
      </c>
      <c r="B6">
        <f>BB2</f>
        <v>5.3867573999999996</v>
      </c>
      <c r="C6">
        <f>BC2</f>
        <v>7.1704254000000001</v>
      </c>
      <c r="D6">
        <f>BD2</f>
        <v>6.5606245999999997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1" sqref="G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26228</v>
      </c>
      <c r="C2" s="56">
        <f ca="1">YEAR(TODAY())-YEAR(B2)+IF(TODAY()&gt;=DATE(YEAR(TODAY()),MONTH(B2),DAY(B2)),0,-1)</f>
        <v>49</v>
      </c>
      <c r="E2" s="52">
        <v>157.19999999999999</v>
      </c>
      <c r="F2" s="53" t="s">
        <v>275</v>
      </c>
      <c r="G2" s="52">
        <v>54.4</v>
      </c>
      <c r="H2" s="51" t="s">
        <v>40</v>
      </c>
      <c r="I2" s="72">
        <f>ROUND(G3/E3^2,1)</f>
        <v>22</v>
      </c>
    </row>
    <row r="3" spans="1:9" x14ac:dyDescent="0.3">
      <c r="E3" s="51">
        <f>E2/100</f>
        <v>1.5719999999999998</v>
      </c>
      <c r="F3" s="51" t="s">
        <v>39</v>
      </c>
      <c r="G3" s="51">
        <f>G2</f>
        <v>54.4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장성임, ID : H1900905)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28일 13:21:03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44467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49</v>
      </c>
      <c r="G12" s="94"/>
      <c r="H12" s="94"/>
      <c r="I12" s="94"/>
      <c r="K12" s="123">
        <f>'개인정보 및 신체계측 입력'!E2</f>
        <v>157.19999999999999</v>
      </c>
      <c r="L12" s="124"/>
      <c r="M12" s="117">
        <f>'개인정보 및 신체계측 입력'!G2</f>
        <v>54.4</v>
      </c>
      <c r="N12" s="118"/>
      <c r="O12" s="113" t="s">
        <v>270</v>
      </c>
      <c r="P12" s="107"/>
      <c r="Q12" s="90">
        <f>'개인정보 및 신체계측 입력'!I2</f>
        <v>22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장성임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78.135000000000005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7.8769999999999998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13.989000000000001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12.1</v>
      </c>
      <c r="L72" s="36" t="s">
        <v>52</v>
      </c>
      <c r="M72" s="36">
        <f>ROUND('DRIs DATA'!K8,1)</f>
        <v>4.7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28.3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84.17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48.06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70.77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24.69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150.29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68.48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2021-09-28T04:27:19Z</dcterms:modified>
</cp:coreProperties>
</file>