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새 폴더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<sst xmlns="http://schemas.openxmlformats.org/spreadsheetml/2006/main" count="692" uniqueCount="339">
  <si>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</si>
  <si>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</si>
  <si>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</si>
  <si>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</si>
  <si>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</si>
  <si>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</si>
  <si>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</si>
  <si>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</si>
  <si>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</si>
  <si>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</si>
  <si>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</si>
  <si>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</si>
  <si>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</si>
  <si>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</si>
  <si>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</si>
  <si>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</si>
  <si>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</si>
  <si>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</si>
  <si>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</si>
  <si>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</si>
  <si>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</si>
  <si>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</si>
  <si>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</si>
  <si>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</si>
  <si>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</si>
  <si>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</si>
  <si>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</si>
  <si>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</si>
  <si>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</si>
  <si>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</si>
  <si>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</si>
  <si>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</si>
  <si>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</si>
  <si>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</si>
  <si>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</si>
  <si>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</si>
  <si>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</si>
  <si>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</si>
  <si>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</si>
  <si>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</si>
  <si>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</si>
  <si>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</si>
  <si>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</si>
  <si>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</si>
  <si>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</si>
  <si>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</si>
  <si>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</si>
  <si>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</si>
  <si>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</si>
  <si>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</si>
  <si>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</si>
  <si>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</si>
  <si>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</si>
  <si>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</si>
  <si>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</si>
  <si>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</si>
  <si>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</si>
  <si>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</si>
  <si>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</si>
  <si>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</si>
  <si>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</si>
  <si>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</si>
  <si>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</si>
  <si>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</si>
  <si>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</si>
  <si>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</si>
  <si>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</si>
  <si>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</si>
  <si>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</si>
  <si>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</si>
  <si>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</si>
  <si>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</si>
  <si>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</si>
  <si>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</si>
  <si>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</si>
  <si>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</si>
  <si>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</si>
  <si>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</si>
  <si>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</si>
  <si>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</si>
  <si>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</si>
  <si>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</si>
  <si>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</si>
  <si>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</si>
  <si>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</si>
  <si>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</si>
  <si>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</si>
  <si>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</si>
  <si>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</si>
  <si>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</si>
  <si>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</si>
  <si>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</si>
  <si>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</si>
  <si>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</si>
  <si>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</si>
  <si>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</si>
  <si>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</si>
  <si>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</si>
  <si>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</si>
  <si>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</si>
  <si>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</si>
  <si>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</si>
  <si>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</si>
  <si>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</si>
  <si>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</si>
  <si>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</si>
  <si>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</si>
  <si>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</si>
  <si>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</si>
  <si>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</si>
  <si>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</si>
  <si>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</si>
  <si>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</si>
  <si>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</si>
  <si>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</si>
  <si>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</si>
  <si>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</si>
  <si>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</si>
  <si>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</si>
  <si>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</si>
  <si>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</si>
  <si>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</si>
  <si>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</si>
  <si>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</si>
  <si>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</si>
  <si>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</si>
  <si>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</si>
  <si>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</si>
  <si>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</si>
  <si>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</si>
  <si>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</si>
  <si>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</si>
  <si>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</si>
  <si>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</si>
  <si>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</si>
  <si>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</si>
  <si>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</si>
  <si>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</si>
  <si>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</si>
  <si>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</si>
  <si>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</si>
  <si>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</si>
  <si>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</si>
  <si>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</si>
  <si>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</si>
  <si>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</si>
  <si>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</si>
  <si>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</si>
  <si>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</si>
  <si>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</si>
  <si>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</si>
  <si>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</si>
  <si>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</si>
  <si>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</si>
  <si>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</si>
  <si>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</si>
  <si>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</si>
  <si>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</si>
  <si>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</si>
  <si>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</si>
  <si>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</si>
  <si>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</si>
  <si>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</si>
  <si>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</si>
  <si>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</si>
  <si>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</si>
  <si>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</si>
  <si>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</si>
  <si>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</si>
  <si>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</si>
  <si>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</si>
  <si>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</si>
  <si>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</si>
  <si>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</si>
  <si>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</si>
  <si>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</si>
  <si>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</si>
  <si>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</si>
  <si>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</si>
  <si>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</si>
  <si>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</si>
  <si>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</si>
  <si>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</si>
  <si>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</si>
  <si>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</si>
  <si>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</si>
  <si>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</si>
  <si>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</si>
  <si>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</si>
  <si>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</si>
  <si>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</si>
  <si>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</si>
  <si>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</si>
  <si>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</si>
  <si>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</si>
  <si>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</si>
  <si>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</si>
  <si>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</si>
  <si>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</si>
  <si>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</si>
  <si>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</si>
  <si>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</si>
  <si>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</si>
  <si>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</si>
  <si>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</si>
  <si>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</si>
  <si>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</si>
  <si>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</si>
  <si>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</si>
  <si>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</si>
  <si>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</si>
  <si>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</si>
  <si>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</si>
  <si>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</si>
  <si>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</si>
  <si>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</si>
  <si>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</si>
  <si>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</si>
  <si>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</si>
  <si>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</si>
  <si>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</si>
  <si>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</si>
  <si>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</si>
  <si>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</si>
  <si>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</si>
  <si>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</si>
  <si>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</si>
  <si>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</si>
  <si>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</si>
  <si>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</si>
  <si>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</si>
  <si>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</si>
  <si>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</si>
  <si>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</si>
  <si>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</si>
  <si>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</si>
  <si>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</si>
  <si>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</si>
  <si>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</si>
  <si>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</si>
  <si>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</si>
  <si>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</si>
  <si>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</si>
  <si>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</si>
  <si>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</si>
  <si>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</si>
  <si>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</si>
  <si>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</si>
  <si>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</si>
  <si>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</si>
  <si>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</si>
  <si>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</si>
  <si>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</si>
  <si>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</si>
  <si>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</si>
  <si>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</si>
  <si>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</si>
  <si>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</si>
  <si>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</si>
  <si>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</si>
  <si>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</si>
  <si>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</si>
  <si>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</si>
  <si>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</si>
  <si>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</si>
  <si>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</si>
  <si>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</si>
  <si>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</si>
  <si>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</si>
  <si>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</si>
  <si>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</si>
  <si>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</si>
  <si>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</si>
  <si>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</si>
  <si>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</si>
  <si>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</si>
  <si>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</si>
  <si>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마그네슘</t>
    <phoneticPr fontId="1" type="noConversion"/>
  </si>
  <si>
    <t>비타민B12</t>
    <phoneticPr fontId="1" type="noConversion"/>
  </si>
  <si>
    <t>평균필요량</t>
    <phoneticPr fontId="1" type="noConversion"/>
  </si>
  <si>
    <t>다량 무기질</t>
    <phoneticPr fontId="1" type="noConversion"/>
  </si>
  <si>
    <t>불소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</si>
  <si>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</si>
  <si>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</si>
  <si>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</si>
  <si>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섭취량</t>
    <phoneticPr fontId="1" type="noConversion"/>
  </si>
  <si>
    <t>크롬</t>
    <phoneticPr fontId="1" type="noConversion"/>
  </si>
  <si>
    <t>비타민C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</si>
  <si>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</si>
  <si>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</si>
  <si>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</si>
  <si>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</si>
  <si>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</si>
  <si>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</si>
  <si>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</si>
  <si>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</si>
  <si>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</si>
  <si>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</si>
  <si>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</si>
  <si>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</si>
  <si>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</si>
  <si>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</si>
  <si>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</si>
  <si>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</si>
  <si>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단백질(g/일)</t>
    <phoneticPr fontId="1" type="noConversion"/>
  </si>
  <si>
    <t>식이섬유(g/일)</t>
    <phoneticPr fontId="1" type="noConversion"/>
  </si>
  <si>
    <t>티아민</t>
    <phoneticPr fontId="1" type="noConversion"/>
  </si>
  <si>
    <t>인</t>
    <phoneticPr fontId="1" type="noConversion"/>
  </si>
  <si>
    <t>몰리브덴</t>
    <phoneticPr fontId="1" type="noConversion"/>
  </si>
  <si>
    <t>출력시각</t>
    <phoneticPr fontId="1" type="noConversion"/>
  </si>
  <si>
    <t>필요추정량</t>
    <phoneticPr fontId="1" type="noConversion"/>
  </si>
  <si>
    <t>탄수화물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</si>
  <si>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</si>
  <si>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</si>
  <si>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</si>
  <si>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</si>
  <si>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</si>
  <si>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</si>
  <si>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</si>
  <si>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</si>
  <si>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크롬(ug/일)</t>
    <phoneticPr fontId="1" type="noConversion"/>
  </si>
  <si>
    <t>니아신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</si>
  <si>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</si>
  <si>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</si>
  <si>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</si>
  <si>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</si>
  <si>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</si>
  <si>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</si>
  <si>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비타민B6</t>
    <phoneticPr fontId="1" type="noConversion"/>
  </si>
  <si>
    <t>칼슘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</si>
  <si>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</si>
  <si>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</si>
  <si>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</si>
  <si>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</si>
  <si>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(설문지 : FFQ 95문항 설문지, 사용자 : 최의수, ID : H1900906)</t>
  </si>
  <si>
    <t>2021년 09월 28일 13:22:26</t>
  </si>
  <si>
    <t>H1900906</t>
  </si>
  <si>
    <t>최의수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</si>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</sst>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141.79057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6808"/>
        <c:axId val="532907200"/>
      </c:barChart>
      <c:catAx>
        <c:axId val="53290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7200"/>
        <c:crosses val="autoZero"/>
        <c:auto val="1"/>
        <c:lblAlgn val="ctr"/>
        <c:lblOffset val="100"/>
        <c:noMultiLvlLbl val="0"/>
      </c:catAx>
      <c:valAx>
        <c:axId val="5329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4.3098315999999999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93424"/>
        <c:axId val="522590680"/>
      </c:barChart>
      <c:catAx>
        <c:axId val="52259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0680"/>
        <c:crosses val="autoZero"/>
        <c:auto val="1"/>
        <c:lblAlgn val="ctr"/>
        <c:lblOffset val="100"/>
        <c:noMultiLvlLbl val="0"/>
      </c:catAx>
      <c:valAx>
        <c:axId val="52259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9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0.73535264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91856"/>
        <c:axId val="522593816"/>
      </c:barChart>
      <c:catAx>
        <c:axId val="52259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3816"/>
        <c:crosses val="autoZero"/>
        <c:auto val="1"/>
        <c:lblAlgn val="ctr"/>
        <c:lblOffset val="100"/>
        <c:noMultiLvlLbl val="0"/>
      </c:catAx>
      <c:valAx>
        <c:axId val="52259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9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2159.0652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95384"/>
        <c:axId val="522594992"/>
      </c:barChart>
      <c:catAx>
        <c:axId val="52259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4992"/>
        <c:crosses val="autoZero"/>
        <c:auto val="1"/>
        <c:lblAlgn val="ctr"/>
        <c:lblOffset val="100"/>
        <c:noMultiLvlLbl val="0"/>
      </c:catAx>
      <c:valAx>
        <c:axId val="522594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9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4873.9315999999999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88328"/>
        <c:axId val="522588720"/>
      </c:barChart>
      <c:catAx>
        <c:axId val="52258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88720"/>
        <c:crosses val="autoZero"/>
        <c:auto val="1"/>
        <c:lblAlgn val="ctr"/>
        <c:lblOffset val="100"/>
        <c:noMultiLvlLbl val="0"/>
      </c:catAx>
      <c:valAx>
        <c:axId val="5225887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8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118.85319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89504"/>
        <c:axId val="531379728"/>
      </c:barChart>
      <c:catAx>
        <c:axId val="52258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79728"/>
        <c:crosses val="autoZero"/>
        <c:auto val="1"/>
        <c:lblAlgn val="ctr"/>
        <c:lblOffset val="100"/>
        <c:noMultiLvlLbl val="0"/>
      </c:catAx>
      <c:valAx>
        <c:axId val="53137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256.20407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78552"/>
        <c:axId val="531382864"/>
      </c:barChart>
      <c:catAx>
        <c:axId val="5313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2864"/>
        <c:crosses val="autoZero"/>
        <c:auto val="1"/>
        <c:lblAlgn val="ctr"/>
        <c:lblOffset val="100"/>
        <c:noMultiLvlLbl val="0"/>
      </c:catAx>
      <c:valAx>
        <c:axId val="53138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21.500422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80512"/>
        <c:axId val="531382472"/>
      </c:barChart>
      <c:catAx>
        <c:axId val="5313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2472"/>
        <c:crosses val="autoZero"/>
        <c:auto val="1"/>
        <c:lblAlgn val="ctr"/>
        <c:lblOffset val="100"/>
        <c:noMultiLvlLbl val="0"/>
      </c:catAx>
      <c:valAx>
        <c:axId val="531382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1246.4552000000001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81296"/>
        <c:axId val="531384040"/>
      </c:barChart>
      <c:catAx>
        <c:axId val="53138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4040"/>
        <c:crosses val="autoZero"/>
        <c:auto val="1"/>
        <c:lblAlgn val="ctr"/>
        <c:lblOffset val="100"/>
        <c:noMultiLvlLbl val="0"/>
      </c:catAx>
      <c:valAx>
        <c:axId val="531384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8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0.16343368999999999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77376"/>
        <c:axId val="531377768"/>
      </c:barChart>
      <c:catAx>
        <c:axId val="53137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77768"/>
        <c:crosses val="autoZero"/>
        <c:auto val="1"/>
        <c:lblAlgn val="ctr"/>
        <c:lblOffset val="100"/>
        <c:noMultiLvlLbl val="0"/>
      </c:catAx>
      <c:valAx>
        <c:axId val="53137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7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4.9335484999999997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78160"/>
        <c:axId val="531383256"/>
      </c:barChart>
      <c:catAx>
        <c:axId val="53137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83256"/>
        <c:crosses val="autoZero"/>
        <c:auto val="1"/>
        <c:lblAlgn val="ctr"/>
        <c:lblOffset val="100"/>
        <c:noMultiLvlLbl val="0"/>
      </c:catAx>
      <c:valAx>
        <c:axId val="531383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7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41.050471999999999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7592"/>
        <c:axId val="532907984"/>
      </c:barChart>
      <c:catAx>
        <c:axId val="53290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7984"/>
        <c:crosses val="autoZero"/>
        <c:auto val="1"/>
        <c:lblAlgn val="ctr"/>
        <c:lblOffset val="100"/>
        <c:noMultiLvlLbl val="0"/>
      </c:catAx>
      <c:valAx>
        <c:axId val="5329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1145.3442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376592"/>
        <c:axId val="531379336"/>
      </c:barChart>
      <c:catAx>
        <c:axId val="53137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379336"/>
        <c:crosses val="autoZero"/>
        <c:auto val="1"/>
        <c:lblAlgn val="ctr"/>
        <c:lblOffset val="100"/>
        <c:noMultiLvlLbl val="0"/>
      </c:catAx>
      <c:valAx>
        <c:axId val="53137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37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167.19596999999999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9384"/>
        <c:axId val="523493112"/>
      </c:barChart>
      <c:catAx>
        <c:axId val="52349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3112"/>
        <c:crosses val="autoZero"/>
        <c:auto val="1"/>
        <c:lblAlgn val="ctr"/>
        <c:lblOffset val="100"/>
        <c:noMultiLvlLbl val="0"/>
      </c:catAx>
      <c:valAx>
        <c:axId val="52349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5.9640000000000004</c:v>
                </c:pt>
                <c:pt idx="1">
                  <c:v>21.404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3494288"/>
        <c:axId val="523492328"/>
      </c:barChart>
      <c:catAx>
        <c:axId val="52349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2328"/>
        <c:crosses val="autoZero"/>
        <c:auto val="1"/>
        <c:lblAlgn val="ctr"/>
        <c:lblOffset val="100"/>
        <c:noMultiLvlLbl val="0"/>
      </c:catAx>
      <c:valAx>
        <c:axId val="52349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20.075327000000001</c:v>
                </c:pt>
                <c:pt idx="1">
                  <c:v>26.139192999999999</c:v>
                </c:pt>
                <c:pt idx="2">
                  <c:v>22.476272999999999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809.99810000000002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3896"/>
        <c:axId val="523495072"/>
      </c:barChart>
      <c:catAx>
        <c:axId val="52349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5072"/>
        <c:crosses val="autoZero"/>
        <c:auto val="1"/>
        <c:lblAlgn val="ctr"/>
        <c:lblOffset val="100"/>
        <c:noMultiLvlLbl val="0"/>
      </c:catAx>
      <c:valAx>
        <c:axId val="523495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29.509651000000002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6640"/>
        <c:axId val="523497032"/>
      </c:barChart>
      <c:catAx>
        <c:axId val="5234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7032"/>
        <c:crosses val="autoZero"/>
        <c:auto val="1"/>
        <c:lblAlgn val="ctr"/>
        <c:lblOffset val="100"/>
        <c:noMultiLvlLbl val="0"/>
      </c:catAx>
      <c:valAx>
        <c:axId val="52349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66.734999999999999</c:v>
                </c:pt>
                <c:pt idx="1">
                  <c:v>12.568</c:v>
                </c:pt>
                <c:pt idx="2">
                  <c:v>20.698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3497424"/>
        <c:axId val="523497816"/>
      </c:barChart>
      <c:catAx>
        <c:axId val="52349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7816"/>
        <c:crosses val="autoZero"/>
        <c:auto val="1"/>
        <c:lblAlgn val="ctr"/>
        <c:lblOffset val="100"/>
        <c:noMultiLvlLbl val="0"/>
      </c:catAx>
      <c:valAx>
        <c:axId val="52349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3286.0023999999999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5464"/>
        <c:axId val="523498208"/>
      </c:barChart>
      <c:catAx>
        <c:axId val="52349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498208"/>
        <c:crosses val="autoZero"/>
        <c:auto val="1"/>
        <c:lblAlgn val="ctr"/>
        <c:lblOffset val="100"/>
        <c:noMultiLvlLbl val="0"/>
      </c:catAx>
      <c:valAx>
        <c:axId val="523498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141.49030999999999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498992"/>
        <c:axId val="528525904"/>
      </c:barChart>
      <c:catAx>
        <c:axId val="52349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25904"/>
        <c:crosses val="autoZero"/>
        <c:auto val="1"/>
        <c:lblAlgn val="ctr"/>
        <c:lblOffset val="100"/>
        <c:noMultiLvlLbl val="0"/>
      </c:catAx>
      <c:valAx>
        <c:axId val="52852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49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910.14655000000005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27472"/>
        <c:axId val="528526296"/>
      </c:barChart>
      <c:catAx>
        <c:axId val="52852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26296"/>
        <c:crosses val="autoZero"/>
        <c:auto val="1"/>
        <c:lblAlgn val="ctr"/>
        <c:lblOffset val="100"/>
        <c:noMultiLvlLbl val="0"/>
      </c:catAx>
      <c:valAx>
        <c:axId val="52852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2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5.5041849999999997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4064"/>
        <c:axId val="532904456"/>
      </c:barChart>
      <c:catAx>
        <c:axId val="53290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4456"/>
        <c:crosses val="autoZero"/>
        <c:auto val="1"/>
        <c:lblAlgn val="ctr"/>
        <c:lblOffset val="100"/>
        <c:noMultiLvlLbl val="0"/>
      </c:catAx>
      <c:valAx>
        <c:axId val="53290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10525.144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23160"/>
        <c:axId val="528530216"/>
      </c:barChart>
      <c:catAx>
        <c:axId val="528523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30216"/>
        <c:crosses val="autoZero"/>
        <c:auto val="1"/>
        <c:lblAlgn val="ctr"/>
        <c:lblOffset val="100"/>
        <c:noMultiLvlLbl val="0"/>
      </c:catAx>
      <c:valAx>
        <c:axId val="52853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23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30.591792999999999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24336"/>
        <c:axId val="528525120"/>
      </c:barChart>
      <c:catAx>
        <c:axId val="52852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25120"/>
        <c:crosses val="autoZero"/>
        <c:auto val="1"/>
        <c:lblAlgn val="ctr"/>
        <c:lblOffset val="100"/>
        <c:noMultiLvlLbl val="0"/>
      </c:catAx>
      <c:valAx>
        <c:axId val="528525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2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3.3795722000000001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527864"/>
        <c:axId val="528524728"/>
      </c:barChart>
      <c:catAx>
        <c:axId val="52852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524728"/>
        <c:crosses val="autoZero"/>
        <c:auto val="1"/>
        <c:lblAlgn val="ctr"/>
        <c:lblOffset val="100"/>
        <c:noMultiLvlLbl val="0"/>
      </c:catAx>
      <c:valAx>
        <c:axId val="528524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52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369.23172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9160"/>
        <c:axId val="532909552"/>
      </c:barChart>
      <c:catAx>
        <c:axId val="5329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9552"/>
        <c:crosses val="autoZero"/>
        <c:auto val="1"/>
        <c:lblAlgn val="ctr"/>
        <c:lblOffset val="100"/>
        <c:noMultiLvlLbl val="0"/>
      </c:catAx>
      <c:valAx>
        <c:axId val="5329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2.3945272000000002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5240"/>
        <c:axId val="532906024"/>
      </c:barChart>
      <c:catAx>
        <c:axId val="5329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6024"/>
        <c:crosses val="autoZero"/>
        <c:auto val="1"/>
        <c:lblAlgn val="ctr"/>
        <c:lblOffset val="100"/>
        <c:noMultiLvlLbl val="0"/>
      </c:catAx>
      <c:valAx>
        <c:axId val="53290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30.636236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08376"/>
        <c:axId val="532908768"/>
      </c:barChart>
      <c:catAx>
        <c:axId val="5329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8768"/>
        <c:crosses val="autoZero"/>
        <c:auto val="1"/>
        <c:lblAlgn val="ctr"/>
        <c:lblOffset val="100"/>
        <c:noMultiLvlLbl val="0"/>
      </c:catAx>
      <c:valAx>
        <c:axId val="53290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0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3.3795722000000001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911512"/>
        <c:axId val="532904848"/>
      </c:barChart>
      <c:catAx>
        <c:axId val="5329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904848"/>
        <c:crosses val="autoZero"/>
        <c:auto val="1"/>
        <c:lblAlgn val="ctr"/>
        <c:lblOffset val="100"/>
        <c:noMultiLvlLbl val="0"/>
      </c:catAx>
      <c:valAx>
        <c:axId val="5329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9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877.85802999999999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93032"/>
        <c:axId val="522591464"/>
      </c:barChart>
      <c:catAx>
        <c:axId val="52259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1464"/>
        <c:crosses val="autoZero"/>
        <c:auto val="1"/>
        <c:lblAlgn val="ctr"/>
        <c:lblOffset val="100"/>
        <c:noMultiLvlLbl val="0"/>
      </c:catAx>
      <c:valAx>
        <c:axId val="522591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9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23.306657999999999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589896"/>
        <c:axId val="522590288"/>
      </c:barChart>
      <c:catAx>
        <c:axId val="52258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590288"/>
        <c:crosses val="autoZero"/>
        <c:auto val="1"/>
        <c:lblAlgn val="ctr"/>
        <c:lblOffset val="100"/>
        <c:noMultiLvlLbl val="0"/>
      </c:catAx>
      <c:valAx>
        <c:axId val="52259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58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최의수, ID : H1900906)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28일 13:22:26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3286.0023999999999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141.79057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41.050471999999999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66.734999999999999</v>
      </c>
      <c r="G8" s="59">
        <f>'DRIs DATA 입력'!G8</f>
        <v>12.568</v>
      </c>
      <c r="H8" s="59">
        <f>'DRIs DATA 입력'!H8</f>
        <v>20.698</v>
      </c>
      <c r="I8" s="46"/>
      <c r="J8" s="59" t="s">
        <v>215</v>
      </c>
      <c r="K8" s="59">
        <f>'DRIs DATA 입력'!K8</f>
        <v>5.9640000000000004</v>
      </c>
      <c r="L8" s="59">
        <f>'DRIs DATA 입력'!L8</f>
        <v>21.404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809.99810000000002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29.509651000000002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5.5041849999999997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369.23172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141.49030999999999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3.0880562999999999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2.3945272000000002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30.636236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3.3795722000000001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877.85802999999999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23.306657999999999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4.3098315999999999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0.73535264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910.14655000000005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2159.0652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10525.144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4873.9315999999999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118.85319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256.20407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30.591792999999999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21.500422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1246.4552000000001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0.16343368999999999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4.9335484999999997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1145.3442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167.19596999999999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1" sqref="L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334</v>
      </c>
      <c r="G1" s="62" t="s">
        <v>309</v>
      </c>
      <c r="H1" s="61" t="s">
        <v>335</v>
      </c>
    </row>
    <row r="3" spans="1:27" x14ac:dyDescent="0.3">
      <c r="A3" s="68" t="s">
        <v>295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296</v>
      </c>
      <c r="B4" s="67"/>
      <c r="C4" s="67"/>
      <c r="E4" s="69" t="s">
        <v>297</v>
      </c>
      <c r="F4" s="70"/>
      <c r="G4" s="70"/>
      <c r="H4" s="71"/>
      <c r="J4" s="69" t="s">
        <v>322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298</v>
      </c>
      <c r="V4" s="67"/>
      <c r="W4" s="67"/>
      <c r="X4" s="67"/>
      <c r="Y4" s="67"/>
      <c r="Z4" s="67"/>
    </row>
    <row r="5" spans="1:27" x14ac:dyDescent="0.3">
      <c r="A5" s="65"/>
      <c r="B5" s="65" t="s">
        <v>310</v>
      </c>
      <c r="C5" s="65" t="s">
        <v>285</v>
      </c>
      <c r="E5" s="65"/>
      <c r="F5" s="65" t="s">
        <v>311</v>
      </c>
      <c r="G5" s="65" t="s">
        <v>299</v>
      </c>
      <c r="H5" s="65" t="s">
        <v>45</v>
      </c>
      <c r="J5" s="65"/>
      <c r="K5" s="65" t="s">
        <v>323</v>
      </c>
      <c r="L5" s="65" t="s">
        <v>300</v>
      </c>
      <c r="N5" s="65"/>
      <c r="O5" s="65" t="s">
        <v>279</v>
      </c>
      <c r="P5" s="65" t="s">
        <v>301</v>
      </c>
      <c r="Q5" s="65" t="s">
        <v>324</v>
      </c>
      <c r="R5" s="65" t="s">
        <v>282</v>
      </c>
      <c r="S5" s="65" t="s">
        <v>285</v>
      </c>
      <c r="U5" s="65"/>
      <c r="V5" s="65" t="s">
        <v>279</v>
      </c>
      <c r="W5" s="65" t="s">
        <v>301</v>
      </c>
      <c r="X5" s="65" t="s">
        <v>324</v>
      </c>
      <c r="Y5" s="65" t="s">
        <v>282</v>
      </c>
      <c r="Z5" s="65" t="s">
        <v>285</v>
      </c>
    </row>
    <row r="6" spans="1:27" x14ac:dyDescent="0.3">
      <c r="A6" s="65" t="s">
        <v>296</v>
      </c>
      <c r="B6" s="65">
        <v>2200</v>
      </c>
      <c r="C6" s="65">
        <v>3286.0023999999999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304</v>
      </c>
      <c r="O6" s="65">
        <v>50</v>
      </c>
      <c r="P6" s="65">
        <v>60</v>
      </c>
      <c r="Q6" s="65">
        <v>0</v>
      </c>
      <c r="R6" s="65">
        <v>0</v>
      </c>
      <c r="S6" s="65">
        <v>141.79057</v>
      </c>
      <c r="U6" s="65" t="s">
        <v>305</v>
      </c>
      <c r="V6" s="65">
        <v>0</v>
      </c>
      <c r="W6" s="65">
        <v>0</v>
      </c>
      <c r="X6" s="65">
        <v>25</v>
      </c>
      <c r="Y6" s="65">
        <v>0</v>
      </c>
      <c r="Z6" s="65">
        <v>41.050471999999999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66.734999999999999</v>
      </c>
      <c r="G8" s="65">
        <v>12.568</v>
      </c>
      <c r="H8" s="65">
        <v>20.698</v>
      </c>
      <c r="J8" s="65" t="s">
        <v>326</v>
      </c>
      <c r="K8" s="65">
        <v>5.9640000000000004</v>
      </c>
      <c r="L8" s="65">
        <v>21.404</v>
      </c>
    </row>
    <row r="13" spans="1:27" x14ac:dyDescent="0.3">
      <c r="A13" s="66" t="s">
        <v>283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327</v>
      </c>
      <c r="P14" s="67"/>
      <c r="Q14" s="67"/>
      <c r="R14" s="67"/>
      <c r="S14" s="67"/>
      <c r="T14" s="67"/>
      <c r="V14" s="67" t="s">
        <v>314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301</v>
      </c>
      <c r="D15" s="65" t="s">
        <v>324</v>
      </c>
      <c r="E15" s="65" t="s">
        <v>282</v>
      </c>
      <c r="F15" s="65" t="s">
        <v>285</v>
      </c>
      <c r="H15" s="65"/>
      <c r="I15" s="65" t="s">
        <v>279</v>
      </c>
      <c r="J15" s="65" t="s">
        <v>301</v>
      </c>
      <c r="K15" s="65" t="s">
        <v>324</v>
      </c>
      <c r="L15" s="65" t="s">
        <v>282</v>
      </c>
      <c r="M15" s="65" t="s">
        <v>285</v>
      </c>
      <c r="O15" s="65"/>
      <c r="P15" s="65" t="s">
        <v>279</v>
      </c>
      <c r="Q15" s="65" t="s">
        <v>301</v>
      </c>
      <c r="R15" s="65" t="s">
        <v>324</v>
      </c>
      <c r="S15" s="65" t="s">
        <v>282</v>
      </c>
      <c r="T15" s="65" t="s">
        <v>285</v>
      </c>
      <c r="V15" s="65"/>
      <c r="W15" s="65" t="s">
        <v>279</v>
      </c>
      <c r="X15" s="65" t="s">
        <v>301</v>
      </c>
      <c r="Y15" s="65" t="s">
        <v>324</v>
      </c>
      <c r="Z15" s="65" t="s">
        <v>282</v>
      </c>
      <c r="AA15" s="65" t="s">
        <v>285</v>
      </c>
    </row>
    <row r="16" spans="1:27" x14ac:dyDescent="0.3">
      <c r="A16" s="65" t="s">
        <v>284</v>
      </c>
      <c r="B16" s="65">
        <v>530</v>
      </c>
      <c r="C16" s="65">
        <v>750</v>
      </c>
      <c r="D16" s="65">
        <v>0</v>
      </c>
      <c r="E16" s="65">
        <v>3000</v>
      </c>
      <c r="F16" s="65">
        <v>809.99810000000002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29.509651000000002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5.5041849999999997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369.23172</v>
      </c>
    </row>
    <row r="23" spans="1:62" x14ac:dyDescent="0.3">
      <c r="A23" s="66" t="s">
        <v>315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287</v>
      </c>
      <c r="B24" s="67"/>
      <c r="C24" s="67"/>
      <c r="D24" s="67"/>
      <c r="E24" s="67"/>
      <c r="F24" s="67"/>
      <c r="H24" s="67" t="s">
        <v>306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321</v>
      </c>
      <c r="W24" s="67"/>
      <c r="X24" s="67"/>
      <c r="Y24" s="67"/>
      <c r="Z24" s="67"/>
      <c r="AA24" s="67"/>
      <c r="AC24" s="67" t="s">
        <v>328</v>
      </c>
      <c r="AD24" s="67"/>
      <c r="AE24" s="67"/>
      <c r="AF24" s="67"/>
      <c r="AG24" s="67"/>
      <c r="AH24" s="67"/>
      <c r="AJ24" s="67" t="s">
        <v>317</v>
      </c>
      <c r="AK24" s="67"/>
      <c r="AL24" s="67"/>
      <c r="AM24" s="67"/>
      <c r="AN24" s="67"/>
      <c r="AO24" s="67"/>
      <c r="AQ24" s="67" t="s">
        <v>278</v>
      </c>
      <c r="AR24" s="67"/>
      <c r="AS24" s="67"/>
      <c r="AT24" s="67"/>
      <c r="AU24" s="67"/>
      <c r="AV24" s="67"/>
      <c r="AX24" s="67" t="s">
        <v>288</v>
      </c>
      <c r="AY24" s="67"/>
      <c r="AZ24" s="67"/>
      <c r="BA24" s="67"/>
      <c r="BB24" s="67"/>
      <c r="BC24" s="67"/>
      <c r="BE24" s="67" t="s">
        <v>318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301</v>
      </c>
      <c r="D25" s="65" t="s">
        <v>324</v>
      </c>
      <c r="E25" s="65" t="s">
        <v>282</v>
      </c>
      <c r="F25" s="65" t="s">
        <v>285</v>
      </c>
      <c r="H25" s="65"/>
      <c r="I25" s="65" t="s">
        <v>279</v>
      </c>
      <c r="J25" s="65" t="s">
        <v>301</v>
      </c>
      <c r="K25" s="65" t="s">
        <v>324</v>
      </c>
      <c r="L25" s="65" t="s">
        <v>282</v>
      </c>
      <c r="M25" s="65" t="s">
        <v>285</v>
      </c>
      <c r="O25" s="65"/>
      <c r="P25" s="65" t="s">
        <v>279</v>
      </c>
      <c r="Q25" s="65" t="s">
        <v>301</v>
      </c>
      <c r="R25" s="65" t="s">
        <v>324</v>
      </c>
      <c r="S25" s="65" t="s">
        <v>282</v>
      </c>
      <c r="T25" s="65" t="s">
        <v>285</v>
      </c>
      <c r="V25" s="65"/>
      <c r="W25" s="65" t="s">
        <v>279</v>
      </c>
      <c r="X25" s="65" t="s">
        <v>301</v>
      </c>
      <c r="Y25" s="65" t="s">
        <v>324</v>
      </c>
      <c r="Z25" s="65" t="s">
        <v>282</v>
      </c>
      <c r="AA25" s="65" t="s">
        <v>285</v>
      </c>
      <c r="AC25" s="65"/>
      <c r="AD25" s="65" t="s">
        <v>279</v>
      </c>
      <c r="AE25" s="65" t="s">
        <v>301</v>
      </c>
      <c r="AF25" s="65" t="s">
        <v>324</v>
      </c>
      <c r="AG25" s="65" t="s">
        <v>282</v>
      </c>
      <c r="AH25" s="65" t="s">
        <v>285</v>
      </c>
      <c r="AJ25" s="65"/>
      <c r="AK25" s="65" t="s">
        <v>279</v>
      </c>
      <c r="AL25" s="65" t="s">
        <v>301</v>
      </c>
      <c r="AM25" s="65" t="s">
        <v>324</v>
      </c>
      <c r="AN25" s="65" t="s">
        <v>282</v>
      </c>
      <c r="AO25" s="65" t="s">
        <v>285</v>
      </c>
      <c r="AQ25" s="65"/>
      <c r="AR25" s="65" t="s">
        <v>279</v>
      </c>
      <c r="AS25" s="65" t="s">
        <v>301</v>
      </c>
      <c r="AT25" s="65" t="s">
        <v>324</v>
      </c>
      <c r="AU25" s="65" t="s">
        <v>282</v>
      </c>
      <c r="AV25" s="65" t="s">
        <v>285</v>
      </c>
      <c r="AX25" s="65"/>
      <c r="AY25" s="65" t="s">
        <v>279</v>
      </c>
      <c r="AZ25" s="65" t="s">
        <v>301</v>
      </c>
      <c r="BA25" s="65" t="s">
        <v>324</v>
      </c>
      <c r="BB25" s="65" t="s">
        <v>282</v>
      </c>
      <c r="BC25" s="65" t="s">
        <v>285</v>
      </c>
      <c r="BE25" s="65"/>
      <c r="BF25" s="65" t="s">
        <v>279</v>
      </c>
      <c r="BG25" s="65" t="s">
        <v>301</v>
      </c>
      <c r="BH25" s="65" t="s">
        <v>324</v>
      </c>
      <c r="BI25" s="65" t="s">
        <v>282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141.49030999999999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3.0880562999999999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2.3945272000000002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30.636236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3.3795722000000001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877.85802999999999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23.306657999999999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4.3098315999999999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0.73535264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329</v>
      </c>
      <c r="B34" s="67"/>
      <c r="C34" s="67"/>
      <c r="D34" s="67"/>
      <c r="E34" s="67"/>
      <c r="F34" s="67"/>
      <c r="H34" s="67" t="s">
        <v>307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290</v>
      </c>
      <c r="W34" s="67"/>
      <c r="X34" s="67"/>
      <c r="Y34" s="67"/>
      <c r="Z34" s="67"/>
      <c r="AA34" s="67"/>
      <c r="AC34" s="67" t="s">
        <v>330</v>
      </c>
      <c r="AD34" s="67"/>
      <c r="AE34" s="67"/>
      <c r="AF34" s="67"/>
      <c r="AG34" s="67"/>
      <c r="AH34" s="67"/>
      <c r="AJ34" s="67" t="s">
        <v>277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301</v>
      </c>
      <c r="D35" s="65" t="s">
        <v>324</v>
      </c>
      <c r="E35" s="65" t="s">
        <v>282</v>
      </c>
      <c r="F35" s="65" t="s">
        <v>285</v>
      </c>
      <c r="H35" s="65"/>
      <c r="I35" s="65" t="s">
        <v>279</v>
      </c>
      <c r="J35" s="65" t="s">
        <v>301</v>
      </c>
      <c r="K35" s="65" t="s">
        <v>324</v>
      </c>
      <c r="L35" s="65" t="s">
        <v>282</v>
      </c>
      <c r="M35" s="65" t="s">
        <v>285</v>
      </c>
      <c r="O35" s="65"/>
      <c r="P35" s="65" t="s">
        <v>279</v>
      </c>
      <c r="Q35" s="65" t="s">
        <v>301</v>
      </c>
      <c r="R35" s="65" t="s">
        <v>324</v>
      </c>
      <c r="S35" s="65" t="s">
        <v>282</v>
      </c>
      <c r="T35" s="65" t="s">
        <v>285</v>
      </c>
      <c r="V35" s="65"/>
      <c r="W35" s="65" t="s">
        <v>279</v>
      </c>
      <c r="X35" s="65" t="s">
        <v>301</v>
      </c>
      <c r="Y35" s="65" t="s">
        <v>324</v>
      </c>
      <c r="Z35" s="65" t="s">
        <v>282</v>
      </c>
      <c r="AA35" s="65" t="s">
        <v>285</v>
      </c>
      <c r="AC35" s="65"/>
      <c r="AD35" s="65" t="s">
        <v>279</v>
      </c>
      <c r="AE35" s="65" t="s">
        <v>301</v>
      </c>
      <c r="AF35" s="65" t="s">
        <v>324</v>
      </c>
      <c r="AG35" s="65" t="s">
        <v>282</v>
      </c>
      <c r="AH35" s="65" t="s">
        <v>285</v>
      </c>
      <c r="AJ35" s="65"/>
      <c r="AK35" s="65" t="s">
        <v>279</v>
      </c>
      <c r="AL35" s="65" t="s">
        <v>301</v>
      </c>
      <c r="AM35" s="65" t="s">
        <v>324</v>
      </c>
      <c r="AN35" s="65" t="s">
        <v>282</v>
      </c>
      <c r="AO35" s="65" t="s">
        <v>285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910.14655000000005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2159.0652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10525.144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4873.9315999999999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118.85319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256.20407</v>
      </c>
    </row>
    <row r="43" spans="1:68" x14ac:dyDescent="0.3">
      <c r="A43" s="66" t="s">
        <v>331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291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319</v>
      </c>
      <c r="P44" s="67"/>
      <c r="Q44" s="67"/>
      <c r="R44" s="67"/>
      <c r="S44" s="67"/>
      <c r="T44" s="67"/>
      <c r="V44" s="67" t="s">
        <v>281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292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308</v>
      </c>
      <c r="AY44" s="67"/>
      <c r="AZ44" s="67"/>
      <c r="BA44" s="67"/>
      <c r="BB44" s="67"/>
      <c r="BC44" s="67"/>
      <c r="BE44" s="67" t="s">
        <v>286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301</v>
      </c>
      <c r="D45" s="65" t="s">
        <v>324</v>
      </c>
      <c r="E45" s="65" t="s">
        <v>282</v>
      </c>
      <c r="F45" s="65" t="s">
        <v>285</v>
      </c>
      <c r="H45" s="65"/>
      <c r="I45" s="65" t="s">
        <v>279</v>
      </c>
      <c r="J45" s="65" t="s">
        <v>301</v>
      </c>
      <c r="K45" s="65" t="s">
        <v>324</v>
      </c>
      <c r="L45" s="65" t="s">
        <v>282</v>
      </c>
      <c r="M45" s="65" t="s">
        <v>285</v>
      </c>
      <c r="O45" s="65"/>
      <c r="P45" s="65" t="s">
        <v>279</v>
      </c>
      <c r="Q45" s="65" t="s">
        <v>301</v>
      </c>
      <c r="R45" s="65" t="s">
        <v>324</v>
      </c>
      <c r="S45" s="65" t="s">
        <v>282</v>
      </c>
      <c r="T45" s="65" t="s">
        <v>285</v>
      </c>
      <c r="V45" s="65"/>
      <c r="W45" s="65" t="s">
        <v>279</v>
      </c>
      <c r="X45" s="65" t="s">
        <v>301</v>
      </c>
      <c r="Y45" s="65" t="s">
        <v>324</v>
      </c>
      <c r="Z45" s="65" t="s">
        <v>282</v>
      </c>
      <c r="AA45" s="65" t="s">
        <v>285</v>
      </c>
      <c r="AC45" s="65"/>
      <c r="AD45" s="65" t="s">
        <v>279</v>
      </c>
      <c r="AE45" s="65" t="s">
        <v>301</v>
      </c>
      <c r="AF45" s="65" t="s">
        <v>324</v>
      </c>
      <c r="AG45" s="65" t="s">
        <v>282</v>
      </c>
      <c r="AH45" s="65" t="s">
        <v>285</v>
      </c>
      <c r="AJ45" s="65"/>
      <c r="AK45" s="65" t="s">
        <v>279</v>
      </c>
      <c r="AL45" s="65" t="s">
        <v>301</v>
      </c>
      <c r="AM45" s="65" t="s">
        <v>324</v>
      </c>
      <c r="AN45" s="65" t="s">
        <v>282</v>
      </c>
      <c r="AO45" s="65" t="s">
        <v>285</v>
      </c>
      <c r="AQ45" s="65"/>
      <c r="AR45" s="65" t="s">
        <v>279</v>
      </c>
      <c r="AS45" s="65" t="s">
        <v>301</v>
      </c>
      <c r="AT45" s="65" t="s">
        <v>324</v>
      </c>
      <c r="AU45" s="65" t="s">
        <v>282</v>
      </c>
      <c r="AV45" s="65" t="s">
        <v>285</v>
      </c>
      <c r="AX45" s="65"/>
      <c r="AY45" s="65" t="s">
        <v>279</v>
      </c>
      <c r="AZ45" s="65" t="s">
        <v>301</v>
      </c>
      <c r="BA45" s="65" t="s">
        <v>324</v>
      </c>
      <c r="BB45" s="65" t="s">
        <v>282</v>
      </c>
      <c r="BC45" s="65" t="s">
        <v>285</v>
      </c>
      <c r="BE45" s="65"/>
      <c r="BF45" s="65" t="s">
        <v>279</v>
      </c>
      <c r="BG45" s="65" t="s">
        <v>301</v>
      </c>
      <c r="BH45" s="65" t="s">
        <v>324</v>
      </c>
      <c r="BI45" s="65" t="s">
        <v>282</v>
      </c>
      <c r="BJ45" s="65" t="s">
        <v>285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30.591792999999999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21.500422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1246.4552000000001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0.16343368999999999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4.9335484999999997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1145.3442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167.19596999999999</v>
      </c>
      <c r="AX46" s="65" t="s">
        <v>294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23" sqref="D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56</v>
      </c>
      <c r="E2" s="61">
        <v>3286.0023999999999</v>
      </c>
      <c r="F2" s="61">
        <v>457.16910000000001</v>
      </c>
      <c r="G2" s="61">
        <v>86.095849999999999</v>
      </c>
      <c r="H2" s="61">
        <v>44.380222000000003</v>
      </c>
      <c r="I2" s="61">
        <v>41.715626</v>
      </c>
      <c r="J2" s="61">
        <v>141.79057</v>
      </c>
      <c r="K2" s="61">
        <v>64.225740000000002</v>
      </c>
      <c r="L2" s="61">
        <v>77.564840000000004</v>
      </c>
      <c r="M2" s="61">
        <v>41.050471999999999</v>
      </c>
      <c r="N2" s="61">
        <v>5.8747734999999999</v>
      </c>
      <c r="O2" s="61">
        <v>20.689095999999999</v>
      </c>
      <c r="P2" s="61">
        <v>1557.9193</v>
      </c>
      <c r="Q2" s="61">
        <v>43.572018</v>
      </c>
      <c r="R2" s="61">
        <v>809.99810000000002</v>
      </c>
      <c r="S2" s="61">
        <v>148.17728</v>
      </c>
      <c r="T2" s="61">
        <v>7941.8495999999996</v>
      </c>
      <c r="U2" s="61">
        <v>5.5041849999999997</v>
      </c>
      <c r="V2" s="61">
        <v>29.509651000000002</v>
      </c>
      <c r="W2" s="61">
        <v>369.23172</v>
      </c>
      <c r="X2" s="61">
        <v>141.49030999999999</v>
      </c>
      <c r="Y2" s="61">
        <v>3.0880562999999999</v>
      </c>
      <c r="Z2" s="61">
        <v>2.3945272000000002</v>
      </c>
      <c r="AA2" s="61">
        <v>30.636236</v>
      </c>
      <c r="AB2" s="61">
        <v>3.3795722000000001</v>
      </c>
      <c r="AC2" s="61">
        <v>877.85802999999999</v>
      </c>
      <c r="AD2" s="61">
        <v>23.306657999999999</v>
      </c>
      <c r="AE2" s="61">
        <v>4.3098315999999999</v>
      </c>
      <c r="AF2" s="61">
        <v>0.73535264</v>
      </c>
      <c r="AG2" s="61">
        <v>910.14655000000005</v>
      </c>
      <c r="AH2" s="61">
        <v>523.36755000000005</v>
      </c>
      <c r="AI2" s="61">
        <v>386.77895999999998</v>
      </c>
      <c r="AJ2" s="61">
        <v>2159.0652</v>
      </c>
      <c r="AK2" s="61">
        <v>10525.144</v>
      </c>
      <c r="AL2" s="61">
        <v>118.85319</v>
      </c>
      <c r="AM2" s="61">
        <v>4873.9315999999999</v>
      </c>
      <c r="AN2" s="61">
        <v>256.20407</v>
      </c>
      <c r="AO2" s="61">
        <v>30.591792999999999</v>
      </c>
      <c r="AP2" s="61">
        <v>18.806633000000001</v>
      </c>
      <c r="AQ2" s="61">
        <v>11.785161</v>
      </c>
      <c r="AR2" s="61">
        <v>21.500422</v>
      </c>
      <c r="AS2" s="61">
        <v>1246.4552000000001</v>
      </c>
      <c r="AT2" s="61">
        <v>0.16343368999999999</v>
      </c>
      <c r="AU2" s="61">
        <v>4.9335484999999997</v>
      </c>
      <c r="AV2" s="61">
        <v>1145.3442</v>
      </c>
      <c r="AW2" s="61">
        <v>167.19596999999999</v>
      </c>
      <c r="AX2" s="61">
        <v>0.23519424</v>
      </c>
      <c r="AY2" s="61">
        <v>3.1117083999999999</v>
      </c>
      <c r="AZ2" s="61">
        <v>581.81610000000001</v>
      </c>
      <c r="BA2" s="61">
        <v>68.699889999999996</v>
      </c>
      <c r="BB2" s="61">
        <v>20.075327000000001</v>
      </c>
      <c r="BC2" s="61">
        <v>26.139192999999999</v>
      </c>
      <c r="BD2" s="61">
        <v>22.476272999999999</v>
      </c>
      <c r="BE2" s="61">
        <v>1.2797095999999999</v>
      </c>
      <c r="BF2" s="61">
        <v>6.1633624999999999</v>
      </c>
      <c r="BG2" s="61">
        <v>5.7591404999999998E-4</v>
      </c>
      <c r="BH2" s="61">
        <v>6.0862447E-3</v>
      </c>
      <c r="BI2" s="61">
        <v>1.0361498E-2</v>
      </c>
      <c r="BJ2" s="61">
        <v>9.8252259999999994E-2</v>
      </c>
      <c r="BK2" s="61">
        <v>4.4301083000000002E-5</v>
      </c>
      <c r="BL2" s="61">
        <v>0.51715940000000005</v>
      </c>
      <c r="BM2" s="61">
        <v>4.3242250000000002</v>
      </c>
      <c r="BN2" s="61">
        <v>1.1320444000000001</v>
      </c>
      <c r="BO2" s="61">
        <v>82.888114999999999</v>
      </c>
      <c r="BP2" s="61">
        <v>10.726929999999999</v>
      </c>
      <c r="BQ2" s="61">
        <v>22.977964</v>
      </c>
      <c r="BR2" s="61">
        <v>97.350430000000003</v>
      </c>
      <c r="BS2" s="61">
        <v>75.915229999999994</v>
      </c>
      <c r="BT2" s="61">
        <v>11.525629</v>
      </c>
      <c r="BU2" s="61">
        <v>0.31407043000000001</v>
      </c>
      <c r="BV2" s="61">
        <v>0.105478264</v>
      </c>
      <c r="BW2" s="61">
        <v>0.84058310000000003</v>
      </c>
      <c r="BX2" s="61">
        <v>2.3877098999999999</v>
      </c>
      <c r="BY2" s="61">
        <v>0.27144063000000002</v>
      </c>
      <c r="BZ2" s="61">
        <v>1.8301833999999999E-3</v>
      </c>
      <c r="CA2" s="61">
        <v>1.5438684</v>
      </c>
      <c r="CB2" s="61">
        <v>4.7089939999999997E-2</v>
      </c>
      <c r="CC2" s="61">
        <v>0.40285670000000001</v>
      </c>
      <c r="CD2" s="61">
        <v>4.5415900000000002</v>
      </c>
      <c r="CE2" s="61">
        <v>0.17368629999999999</v>
      </c>
      <c r="CF2" s="61">
        <v>0.48470402000000001</v>
      </c>
      <c r="CG2" s="61">
        <v>3.7500000000000001E-6</v>
      </c>
      <c r="CH2" s="61">
        <v>7.1213739999999998E-2</v>
      </c>
      <c r="CI2" s="61">
        <v>1.5352169000000001E-2</v>
      </c>
      <c r="CJ2" s="61">
        <v>10.0270815</v>
      </c>
      <c r="CK2" s="61">
        <v>4.8233602E-2</v>
      </c>
      <c r="CL2" s="61">
        <v>2.867108</v>
      </c>
      <c r="CM2" s="61">
        <v>4.5779009999999998</v>
      </c>
      <c r="CN2" s="61">
        <v>4420.0263999999997</v>
      </c>
      <c r="CO2" s="61">
        <v>7561.1742999999997</v>
      </c>
      <c r="CP2" s="61">
        <v>5214.9229999999998</v>
      </c>
      <c r="CQ2" s="61">
        <v>1906.6338000000001</v>
      </c>
      <c r="CR2" s="61">
        <v>981.16459999999995</v>
      </c>
      <c r="CS2" s="61">
        <v>713.21519999999998</v>
      </c>
      <c r="CT2" s="61">
        <v>4375.9242999999997</v>
      </c>
      <c r="CU2" s="61">
        <v>2786.9897000000001</v>
      </c>
      <c r="CV2" s="61">
        <v>1999.4204999999999</v>
      </c>
      <c r="CW2" s="61">
        <v>3257.7539999999999</v>
      </c>
      <c r="CX2" s="61">
        <v>854.83579999999995</v>
      </c>
      <c r="CY2" s="61">
        <v>5339.7992999999997</v>
      </c>
      <c r="CZ2" s="61">
        <v>2678.1772000000001</v>
      </c>
      <c r="DA2" s="61">
        <v>6527.9129999999996</v>
      </c>
      <c r="DB2" s="61">
        <v>5972.2187999999996</v>
      </c>
      <c r="DC2" s="61">
        <v>8936.1209999999992</v>
      </c>
      <c r="DD2" s="61">
        <v>16109.032999999999</v>
      </c>
      <c r="DE2" s="61">
        <v>3684.9983000000002</v>
      </c>
      <c r="DF2" s="61">
        <v>7021.067</v>
      </c>
      <c r="DG2" s="61">
        <v>3610.5999000000002</v>
      </c>
      <c r="DH2" s="61">
        <v>306.68245999999999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68.699889999999996</v>
      </c>
      <c r="B6">
        <f>BB2</f>
        <v>20.075327000000001</v>
      </c>
      <c r="C6">
        <f>BC2</f>
        <v>26.139192999999999</v>
      </c>
      <c r="D6">
        <f>BD2</f>
        <v>22.476272999999999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6" sqref="H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23812</v>
      </c>
      <c r="C2" s="56">
        <f ca="1">YEAR(TODAY())-YEAR(B2)+IF(TODAY()&gt;=DATE(YEAR(TODAY()),MONTH(B2),DAY(B2)),0,-1)</f>
        <v>56</v>
      </c>
      <c r="E2" s="52">
        <v>167.6</v>
      </c>
      <c r="F2" s="53" t="s">
        <v>275</v>
      </c>
      <c r="G2" s="52">
        <v>59.8</v>
      </c>
      <c r="H2" s="51" t="s">
        <v>40</v>
      </c>
      <c r="I2" s="72">
        <f>ROUND(G3/E3^2,1)</f>
        <v>21.3</v>
      </c>
    </row>
    <row r="3" spans="1:9" x14ac:dyDescent="0.3">
      <c r="E3" s="51">
        <f>E2/100</f>
        <v>1.6759999999999999</v>
      </c>
      <c r="F3" s="51" t="s">
        <v>39</v>
      </c>
      <c r="G3" s="51">
        <f>G2</f>
        <v>59.8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최의수, ID : H1900906)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28일 13:22:26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44467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56</v>
      </c>
      <c r="G12" s="94"/>
      <c r="H12" s="94"/>
      <c r="I12" s="94"/>
      <c r="K12" s="123">
        <f>'개인정보 및 신체계측 입력'!E2</f>
        <v>167.6</v>
      </c>
      <c r="L12" s="124"/>
      <c r="M12" s="117">
        <f>'개인정보 및 신체계측 입력'!G2</f>
        <v>59.8</v>
      </c>
      <c r="N12" s="118"/>
      <c r="O12" s="113" t="s">
        <v>270</v>
      </c>
      <c r="P12" s="107"/>
      <c r="Q12" s="90">
        <f>'개인정보 및 신체계측 입력'!I2</f>
        <v>21.3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최의수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66.734999999999999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12.568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20.698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21.4</v>
      </c>
      <c r="L72" s="36" t="s">
        <v>52</v>
      </c>
      <c r="M72" s="36">
        <f>ROUND('DRIs DATA'!K8,1)</f>
        <v>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108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245.91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141.49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225.3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113.77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701.68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305.92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2021-09-28T04:28:12Z</dcterms:modified>
</cp:coreProperties>
</file>