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<sst xmlns="http://schemas.openxmlformats.org/spreadsheetml/2006/main" count="692" uniqueCount="337">
  <si>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</si>
  <si>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</si>
  <si>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</si>
  <si>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</si>
  <si>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</si>
  <si>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</si>
  <si>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</si>
  <si>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</si>
  <si>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</si>
  <si>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</si>
  <si>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</si>
  <si>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</si>
  <si>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</si>
  <si>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</si>
  <si>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</si>
  <si>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</si>
  <si>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</si>
  <si>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</si>
  <si>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</si>
  <si>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</si>
  <si>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</si>
  <si>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</si>
  <si>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</si>
  <si>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</si>
  <si>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</si>
  <si>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</si>
  <si>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</si>
  <si>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</si>
  <si>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</si>
  <si>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</si>
  <si>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</si>
  <si>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</si>
  <si>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</si>
  <si>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</si>
  <si>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</si>
  <si>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</si>
  <si>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</si>
  <si>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</si>
  <si>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</si>
  <si>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</si>
  <si>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</si>
  <si>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</si>
  <si>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</si>
  <si>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</si>
  <si>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</si>
  <si>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</si>
  <si>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</si>
  <si>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</si>
  <si>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</si>
  <si>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</si>
  <si>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</si>
  <si>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</si>
  <si>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</si>
  <si>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</si>
  <si>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</si>
  <si>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</si>
  <si>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</si>
  <si>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</si>
  <si>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</si>
  <si>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</si>
  <si>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</si>
  <si>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</si>
  <si>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</si>
  <si>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</si>
  <si>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</si>
  <si>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</si>
  <si>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</si>
  <si>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</si>
  <si>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</si>
  <si>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</si>
  <si>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</si>
  <si>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</si>
  <si>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</si>
  <si>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</si>
  <si>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</si>
  <si>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</si>
  <si>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</si>
  <si>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</si>
  <si>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</si>
  <si>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</si>
  <si>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</si>
  <si>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</si>
  <si>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</si>
  <si>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</si>
  <si>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</si>
  <si>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</si>
  <si>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</si>
  <si>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</si>
  <si>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</si>
  <si>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</si>
  <si>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</si>
  <si>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</si>
  <si>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</si>
  <si>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</si>
  <si>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</si>
  <si>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</si>
  <si>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</si>
  <si>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</si>
  <si>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</si>
  <si>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</si>
  <si>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</si>
  <si>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</si>
  <si>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</si>
  <si>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</si>
  <si>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</si>
  <si>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</si>
  <si>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</si>
  <si>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</si>
  <si>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</si>
  <si>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</si>
  <si>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</si>
  <si>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</si>
  <si>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</si>
  <si>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</si>
  <si>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</si>
  <si>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</si>
  <si>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</si>
  <si>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</si>
  <si>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</si>
  <si>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</si>
  <si>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</si>
  <si>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</si>
  <si>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</si>
  <si>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</si>
  <si>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</si>
  <si>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</si>
  <si>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</si>
  <si>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</si>
  <si>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</si>
  <si>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</si>
  <si>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</si>
  <si>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</si>
  <si>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</si>
  <si>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</si>
  <si>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</si>
  <si>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</si>
  <si>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</si>
  <si>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</si>
  <si>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</si>
  <si>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</si>
  <si>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</si>
  <si>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</si>
  <si>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</si>
  <si>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</si>
  <si>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</si>
  <si>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</si>
  <si>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</si>
  <si>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</si>
  <si>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</si>
  <si>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</si>
  <si>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</si>
  <si>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</si>
  <si>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</si>
  <si>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</si>
  <si>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</si>
  <si>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</si>
  <si>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</si>
  <si>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</si>
  <si>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</si>
  <si>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</si>
  <si>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</si>
  <si>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</si>
  <si>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</si>
  <si>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</si>
  <si>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</si>
  <si>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</si>
  <si>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</si>
  <si>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</si>
  <si>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</si>
  <si>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</si>
  <si>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</si>
  <si>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</si>
  <si>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</si>
  <si>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</si>
  <si>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</si>
  <si>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</si>
  <si>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</si>
  <si>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</si>
  <si>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</si>
  <si>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</si>
  <si>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</si>
  <si>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</si>
  <si>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</si>
  <si>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</si>
  <si>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</si>
  <si>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</si>
  <si>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</si>
  <si>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</si>
  <si>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</si>
  <si>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</si>
  <si>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</si>
  <si>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</si>
  <si>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</si>
  <si>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</si>
  <si>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</si>
  <si>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</si>
  <si>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</si>
  <si>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</si>
  <si>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</si>
  <si>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</si>
  <si>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</si>
  <si>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</si>
  <si>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</si>
  <si>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</si>
  <si>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</si>
  <si>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</si>
  <si>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</si>
  <si>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</si>
  <si>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</si>
  <si>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</si>
  <si>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</si>
  <si>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</si>
  <si>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</si>
  <si>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</si>
  <si>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</si>
  <si>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</si>
  <si>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</si>
  <si>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</si>
  <si>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</si>
  <si>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</si>
  <si>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</si>
  <si>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</si>
  <si>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</si>
  <si>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</si>
  <si>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</si>
  <si>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</si>
  <si>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</si>
  <si>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</si>
  <si>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</si>
  <si>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</si>
  <si>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</si>
  <si>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</si>
  <si>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</si>
  <si>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</si>
  <si>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</si>
  <si>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</si>
  <si>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</si>
  <si>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</si>
  <si>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</si>
  <si>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</si>
  <si>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</si>
  <si>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</si>
  <si>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</si>
  <si>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</si>
  <si>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</si>
  <si>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</si>
  <si>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</si>
  <si>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</si>
  <si>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</si>
  <si>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</si>
  <si>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</si>
  <si>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</si>
  <si>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</si>
  <si>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</si>
  <si>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</si>
  <si>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</si>
  <si>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</si>
  <si>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</si>
  <si>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</si>
  <si>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</si>
  <si>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</si>
  <si>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</si>
  <si>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</si>
  <si>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</si>
  <si>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</si>
  <si>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</si>
  <si>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</si>
  <si>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</si>
  <si>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</si>
  <si>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</si>
  <si>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</si>
  <si>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</si>
  <si>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</si>
  <si>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</si>
  <si>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</si>
  <si>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</si>
  <si>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</si>
  <si>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마그네슘</t>
    <phoneticPr fontId="1" type="noConversion"/>
  </si>
  <si>
    <t>비타민B12</t>
    <phoneticPr fontId="1" type="noConversion"/>
  </si>
  <si>
    <t>평균필요량</t>
    <phoneticPr fontId="1" type="noConversion"/>
  </si>
  <si>
    <t>다량 무기질</t>
    <phoneticPr fontId="1" type="noConversion"/>
  </si>
  <si>
    <t>불소</t>
    <phoneticPr fontId="1" type="noConversion"/>
  </si>
  <si>
    <t>상한섭취량</t>
    <phoneticPr fontId="1" type="noConversion"/>
  </si>
  <si>
    <t>지용성 비타민</t>
    <phoneticPr fontId="1" type="noConversion"/>
  </si>
  <si>
    <t>비타민A(μg RAE/일)</t>
    <phoneticPr fontId="1" type="noConversion"/>
  </si>
  <si>
    <t>섭취량</t>
    <phoneticPr fontId="1" type="noConversion"/>
  </si>
  <si>
    <t>크롬</t>
    <phoneticPr fontId="1" type="noConversion"/>
  </si>
  <si>
    <t>비타민C</t>
    <phoneticPr fontId="1" type="noConversion"/>
  </si>
  <si>
    <t>판토텐산</t>
    <phoneticPr fontId="1" type="noConversion"/>
  </si>
  <si>
    <t>엽산(μg DFE/일)</t>
    <phoneticPr fontId="1" type="noConversion"/>
  </si>
  <si>
    <t>칼륨</t>
    <phoneticPr fontId="1" type="noConversion"/>
  </si>
  <si>
    <t>철</t>
    <phoneticPr fontId="1" type="noConversion"/>
  </si>
  <si>
    <t>요오드</t>
    <phoneticPr fontId="1" type="noConversion"/>
  </si>
  <si>
    <t>구리(ug/일)</t>
    <phoneticPr fontId="1" type="noConversion"/>
  </si>
  <si>
    <t>몰리브덴(ug/일)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</si>
  <si>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</si>
  <si>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</si>
  <si>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</si>
  <si>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</si>
  <si>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지방</t>
    <phoneticPr fontId="1" type="noConversion"/>
  </si>
  <si>
    <t>n-6불포화</t>
    <phoneticPr fontId="1" type="noConversion"/>
  </si>
  <si>
    <t>권장섭취량</t>
    <phoneticPr fontId="1" type="noConversion"/>
  </si>
  <si>
    <t>적정비율(최소)</t>
    <phoneticPr fontId="1" type="noConversion"/>
  </si>
  <si>
    <t>정보</t>
    <phoneticPr fontId="1" type="noConversion"/>
  </si>
  <si>
    <t>단백질(g/일)</t>
    <phoneticPr fontId="1" type="noConversion"/>
  </si>
  <si>
    <t>식이섬유(g/일)</t>
    <phoneticPr fontId="1" type="noConversion"/>
  </si>
  <si>
    <t>티아민</t>
    <phoneticPr fontId="1" type="noConversion"/>
  </si>
  <si>
    <t>인</t>
    <phoneticPr fontId="1" type="noConversion"/>
  </si>
  <si>
    <t>몰리브덴</t>
    <phoneticPr fontId="1" type="noConversion"/>
  </si>
  <si>
    <t>출력시각</t>
    <phoneticPr fontId="1" type="noConversion"/>
  </si>
  <si>
    <t>필요추정량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</si>
  <si>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</si>
  <si>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</si>
  <si>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</si>
  <si>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수용성 비타민</t>
    <phoneticPr fontId="1" type="noConversion"/>
  </si>
  <si>
    <t>리보플라빈</t>
    <phoneticPr fontId="1" type="noConversion"/>
  </si>
  <si>
    <t>엽산</t>
    <phoneticPr fontId="1" type="noConversion"/>
  </si>
  <si>
    <t>비오틴</t>
    <phoneticPr fontId="1" type="noConversion"/>
  </si>
  <si>
    <t>구리</t>
    <phoneticPr fontId="1" type="noConversion"/>
  </si>
  <si>
    <t>크롬(ug/일)</t>
    <phoneticPr fontId="1" type="noConversion"/>
  </si>
  <si>
    <t>니아신</t>
    <phoneticPr fontId="1" type="noConversion"/>
  </si>
  <si>
    <t>불포화지방산</t>
    <phoneticPr fontId="1" type="noConversion"/>
  </si>
  <si>
    <t>n-3불포화</t>
    <phoneticPr fontId="1" type="noConversion"/>
  </si>
  <si>
    <t>충분섭취량</t>
    <phoneticPr fontId="1" type="noConversion"/>
  </si>
  <si>
    <t>적정비율(최대)</t>
    <phoneticPr fontId="1" type="noConversion"/>
  </si>
  <si>
    <t>섭취비율</t>
    <phoneticPr fontId="1" type="noConversion"/>
  </si>
  <si>
    <t>비타민D</t>
    <phoneticPr fontId="1" type="noConversion"/>
  </si>
  <si>
    <t>비타민B6</t>
    <phoneticPr fontId="1" type="noConversion"/>
  </si>
  <si>
    <t>염소</t>
    <phoneticPr fontId="1" type="noConversion"/>
  </si>
  <si>
    <t>미량 무기질</t>
    <phoneticPr fontId="1" type="noConversion"/>
  </si>
  <si>
    <t>망간</t>
    <phoneticPr fontId="1" type="noConversion"/>
  </si>
  <si>
    <t>셀레늄</t>
    <phoneticPr fontId="1" type="noConversion"/>
  </si>
  <si>
    <t>(설문지 : FFQ 95문항 설문지, 사용자 : 이미영, ID : H1900907)</t>
  </si>
  <si>
    <t>2021년 09월 29일 13:14:32</t>
  </si>
  <si>
    <t>H1900907</t>
  </si>
  <si>
    <t>이미영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</si>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</sst>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96.215190000000007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6780112"/>
        <c:axId val="263455056"/>
      </c:barChart>
      <c:catAx>
        <c:axId val="516780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455056"/>
        <c:crosses val="autoZero"/>
        <c:auto val="1"/>
        <c:lblAlgn val="ctr"/>
        <c:lblOffset val="100"/>
        <c:noMultiLvlLbl val="0"/>
      </c:catAx>
      <c:valAx>
        <c:axId val="2634550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6780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2.7031999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43208"/>
        <c:axId val="535447520"/>
      </c:barChart>
      <c:catAx>
        <c:axId val="535443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47520"/>
        <c:crosses val="autoZero"/>
        <c:auto val="1"/>
        <c:lblAlgn val="ctr"/>
        <c:lblOffset val="100"/>
        <c:noMultiLvlLbl val="0"/>
      </c:catAx>
      <c:valAx>
        <c:axId val="53544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43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2.0621413999999998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48304"/>
        <c:axId val="535441248"/>
      </c:barChart>
      <c:catAx>
        <c:axId val="53544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41248"/>
        <c:crosses val="autoZero"/>
        <c:auto val="1"/>
        <c:lblAlgn val="ctr"/>
        <c:lblOffset val="100"/>
        <c:noMultiLvlLbl val="0"/>
      </c:catAx>
      <c:valAx>
        <c:axId val="53544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48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1356.3679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46736"/>
        <c:axId val="535444384"/>
      </c:barChart>
      <c:catAx>
        <c:axId val="535446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44384"/>
        <c:crosses val="autoZero"/>
        <c:auto val="1"/>
        <c:lblAlgn val="ctr"/>
        <c:lblOffset val="100"/>
        <c:noMultiLvlLbl val="0"/>
      </c:catAx>
      <c:valAx>
        <c:axId val="53544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46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3454.0189999999998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41640"/>
        <c:axId val="535446344"/>
      </c:barChart>
      <c:catAx>
        <c:axId val="53544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46344"/>
        <c:crosses val="autoZero"/>
        <c:auto val="1"/>
        <c:lblAlgn val="ctr"/>
        <c:lblOffset val="100"/>
        <c:noMultiLvlLbl val="0"/>
      </c:catAx>
      <c:valAx>
        <c:axId val="5354463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4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192.04562000000001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47128"/>
        <c:axId val="535440856"/>
      </c:barChart>
      <c:catAx>
        <c:axId val="53544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40856"/>
        <c:crosses val="autoZero"/>
        <c:auto val="1"/>
        <c:lblAlgn val="ctr"/>
        <c:lblOffset val="100"/>
        <c:noMultiLvlLbl val="0"/>
      </c:catAx>
      <c:valAx>
        <c:axId val="535440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47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157.82653999999999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42424"/>
        <c:axId val="535442816"/>
      </c:barChart>
      <c:catAx>
        <c:axId val="53544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5442816"/>
        <c:crosses val="autoZero"/>
        <c:auto val="1"/>
        <c:lblAlgn val="ctr"/>
        <c:lblOffset val="100"/>
        <c:noMultiLvlLbl val="0"/>
      </c:catAx>
      <c:valAx>
        <c:axId val="53544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4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13.653241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5443992"/>
        <c:axId val="531163752"/>
      </c:barChart>
      <c:catAx>
        <c:axId val="535443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63752"/>
        <c:crosses val="autoZero"/>
        <c:auto val="1"/>
        <c:lblAlgn val="ctr"/>
        <c:lblOffset val="100"/>
        <c:noMultiLvlLbl val="0"/>
      </c:catAx>
      <c:valAx>
        <c:axId val="5311637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5443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663.40750000000003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658408"/>
        <c:axId val="572659584"/>
      </c:barChart>
      <c:catAx>
        <c:axId val="572658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659584"/>
        <c:crosses val="autoZero"/>
        <c:auto val="1"/>
        <c:lblAlgn val="ctr"/>
        <c:lblOffset val="100"/>
        <c:noMultiLvlLbl val="0"/>
      </c:catAx>
      <c:valAx>
        <c:axId val="57265958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658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2.5554609999999998E-2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653704"/>
        <c:axId val="572656840"/>
      </c:barChart>
      <c:catAx>
        <c:axId val="572653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656840"/>
        <c:crosses val="autoZero"/>
        <c:auto val="1"/>
        <c:lblAlgn val="ctr"/>
        <c:lblOffset val="100"/>
        <c:noMultiLvlLbl val="0"/>
      </c:catAx>
      <c:valAx>
        <c:axId val="5726568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653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2.2063465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659976"/>
        <c:axId val="572660368"/>
      </c:barChart>
      <c:catAx>
        <c:axId val="57265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660368"/>
        <c:crosses val="autoZero"/>
        <c:auto val="1"/>
        <c:lblAlgn val="ctr"/>
        <c:lblOffset val="100"/>
        <c:noMultiLvlLbl val="0"/>
      </c:catAx>
      <c:valAx>
        <c:axId val="5726603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65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21.03351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3454272"/>
        <c:axId val="263453880"/>
      </c:barChart>
      <c:catAx>
        <c:axId val="2634542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453880"/>
        <c:crosses val="autoZero"/>
        <c:auto val="1"/>
        <c:lblAlgn val="ctr"/>
        <c:lblOffset val="100"/>
        <c:noMultiLvlLbl val="0"/>
      </c:catAx>
      <c:valAx>
        <c:axId val="263453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3454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241.82202000000001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660760"/>
        <c:axId val="572661152"/>
      </c:barChart>
      <c:catAx>
        <c:axId val="572660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661152"/>
        <c:crosses val="autoZero"/>
        <c:auto val="1"/>
        <c:lblAlgn val="ctr"/>
        <c:lblOffset val="100"/>
        <c:noMultiLvlLbl val="0"/>
      </c:catAx>
      <c:valAx>
        <c:axId val="572661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660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97.426094000000006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2654488"/>
        <c:axId val="572655272"/>
      </c:barChart>
      <c:catAx>
        <c:axId val="572654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655272"/>
        <c:crosses val="autoZero"/>
        <c:auto val="1"/>
        <c:lblAlgn val="ctr"/>
        <c:lblOffset val="100"/>
        <c:noMultiLvlLbl val="0"/>
      </c:catAx>
      <c:valAx>
        <c:axId val="572655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654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7.117</c:v>
                </c:pt>
                <c:pt idx="1">
                  <c:v>16.908999999999999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2657232"/>
        <c:axId val="572655664"/>
      </c:barChart>
      <c:catAx>
        <c:axId val="57265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2655664"/>
        <c:crosses val="autoZero"/>
        <c:auto val="1"/>
        <c:lblAlgn val="ctr"/>
        <c:lblOffset val="100"/>
        <c:noMultiLvlLbl val="0"/>
      </c:catAx>
      <c:valAx>
        <c:axId val="572655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265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19.148040000000002</c:v>
                </c:pt>
                <c:pt idx="1">
                  <c:v>22.502545999999999</c:v>
                </c:pt>
                <c:pt idx="2">
                  <c:v>16.716003000000001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532.72393999999997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85320"/>
        <c:axId val="567282576"/>
      </c:barChart>
      <c:catAx>
        <c:axId val="567285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82576"/>
        <c:crosses val="autoZero"/>
        <c:auto val="1"/>
        <c:lblAlgn val="ctr"/>
        <c:lblOffset val="100"/>
        <c:noMultiLvlLbl val="0"/>
      </c:catAx>
      <c:valAx>
        <c:axId val="567282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85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22.116244999999999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90024"/>
        <c:axId val="567289240"/>
      </c:barChart>
      <c:catAx>
        <c:axId val="567290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89240"/>
        <c:crosses val="autoZero"/>
        <c:auto val="1"/>
        <c:lblAlgn val="ctr"/>
        <c:lblOffset val="100"/>
        <c:noMultiLvlLbl val="0"/>
      </c:catAx>
      <c:valAx>
        <c:axId val="567289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9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57.98</c:v>
                </c:pt>
                <c:pt idx="1">
                  <c:v>16.564</c:v>
                </c:pt>
                <c:pt idx="2">
                  <c:v>25.454999999999998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67288456"/>
        <c:axId val="567282968"/>
      </c:barChart>
      <c:catAx>
        <c:axId val="567288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82968"/>
        <c:crosses val="autoZero"/>
        <c:auto val="1"/>
        <c:lblAlgn val="ctr"/>
        <c:lblOffset val="100"/>
        <c:noMultiLvlLbl val="0"/>
      </c:catAx>
      <c:valAx>
        <c:axId val="567282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88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1836.4795999999999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86104"/>
        <c:axId val="567284536"/>
      </c:barChart>
      <c:catAx>
        <c:axId val="567286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84536"/>
        <c:crosses val="autoZero"/>
        <c:auto val="1"/>
        <c:lblAlgn val="ctr"/>
        <c:lblOffset val="100"/>
        <c:noMultiLvlLbl val="0"/>
      </c:catAx>
      <c:valAx>
        <c:axId val="56728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86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99.704764999999995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83360"/>
        <c:axId val="567286496"/>
      </c:barChart>
      <c:catAx>
        <c:axId val="56728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86496"/>
        <c:crosses val="autoZero"/>
        <c:auto val="1"/>
        <c:lblAlgn val="ctr"/>
        <c:lblOffset val="100"/>
        <c:noMultiLvlLbl val="0"/>
      </c:catAx>
      <c:valAx>
        <c:axId val="5672864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8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602.61109999999996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86888"/>
        <c:axId val="567284928"/>
      </c:barChart>
      <c:catAx>
        <c:axId val="567286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84928"/>
        <c:crosses val="autoZero"/>
        <c:auto val="1"/>
        <c:lblAlgn val="ctr"/>
        <c:lblOffset val="100"/>
        <c:noMultiLvlLbl val="0"/>
      </c:catAx>
      <c:valAx>
        <c:axId val="567284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86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8.016883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161048"/>
        <c:axId val="531161400"/>
      </c:barChart>
      <c:catAx>
        <c:axId val="518161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61400"/>
        <c:crosses val="autoZero"/>
        <c:auto val="1"/>
        <c:lblAlgn val="ctr"/>
        <c:lblOffset val="100"/>
        <c:noMultiLvlLbl val="0"/>
      </c:catAx>
      <c:valAx>
        <c:axId val="531161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161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5216.3975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7287672"/>
        <c:axId val="567288848"/>
      </c:barChart>
      <c:catAx>
        <c:axId val="567287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7288848"/>
        <c:crosses val="autoZero"/>
        <c:auto val="1"/>
        <c:lblAlgn val="ctr"/>
        <c:lblOffset val="100"/>
        <c:noMultiLvlLbl val="0"/>
      </c:catAx>
      <c:valAx>
        <c:axId val="567288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7287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17.448114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884840"/>
        <c:axId val="531888760"/>
      </c:barChart>
      <c:catAx>
        <c:axId val="53188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888760"/>
        <c:crosses val="autoZero"/>
        <c:auto val="1"/>
        <c:lblAlgn val="ctr"/>
        <c:lblOffset val="100"/>
        <c:noMultiLvlLbl val="0"/>
      </c:catAx>
      <c:valAx>
        <c:axId val="5318887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88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2.7650201000000001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885232"/>
        <c:axId val="531886800"/>
      </c:barChart>
      <c:catAx>
        <c:axId val="53188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886800"/>
        <c:crosses val="autoZero"/>
        <c:auto val="1"/>
        <c:lblAlgn val="ctr"/>
        <c:lblOffset val="100"/>
        <c:noMultiLvlLbl val="0"/>
      </c:catAx>
      <c:valAx>
        <c:axId val="53188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88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238.89698999999999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62968"/>
        <c:axId val="531161792"/>
      </c:barChart>
      <c:catAx>
        <c:axId val="531162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61792"/>
        <c:crosses val="autoZero"/>
        <c:auto val="1"/>
        <c:lblAlgn val="ctr"/>
        <c:lblOffset val="100"/>
        <c:noMultiLvlLbl val="0"/>
      </c:catAx>
      <c:valAx>
        <c:axId val="53116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62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1.7237928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62184"/>
        <c:axId val="531162576"/>
      </c:barChart>
      <c:catAx>
        <c:axId val="53116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62576"/>
        <c:crosses val="autoZero"/>
        <c:auto val="1"/>
        <c:lblAlgn val="ctr"/>
        <c:lblOffset val="100"/>
        <c:noMultiLvlLbl val="0"/>
      </c:catAx>
      <c:valAx>
        <c:axId val="5311625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62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21.821169999999999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64144"/>
        <c:axId val="531164928"/>
      </c:barChart>
      <c:catAx>
        <c:axId val="531164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64928"/>
        <c:crosses val="autoZero"/>
        <c:auto val="1"/>
        <c:lblAlgn val="ctr"/>
        <c:lblOffset val="100"/>
        <c:noMultiLvlLbl val="0"/>
      </c:catAx>
      <c:valAx>
        <c:axId val="531164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64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2.7650201000000001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57480"/>
        <c:axId val="531157872"/>
      </c:barChart>
      <c:catAx>
        <c:axId val="531157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57872"/>
        <c:crosses val="autoZero"/>
        <c:auto val="1"/>
        <c:lblAlgn val="ctr"/>
        <c:lblOffset val="100"/>
        <c:noMultiLvlLbl val="0"/>
      </c:catAx>
      <c:valAx>
        <c:axId val="531157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57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476.85991999999999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58656"/>
        <c:axId val="531159832"/>
      </c:barChart>
      <c:catAx>
        <c:axId val="53115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59832"/>
        <c:crosses val="autoZero"/>
        <c:auto val="1"/>
        <c:lblAlgn val="ctr"/>
        <c:lblOffset val="100"/>
        <c:noMultiLvlLbl val="0"/>
      </c:catAx>
      <c:valAx>
        <c:axId val="531159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5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12.990026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160224"/>
        <c:axId val="531159440"/>
      </c:barChart>
      <c:catAx>
        <c:axId val="531160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159440"/>
        <c:crosses val="autoZero"/>
        <c:auto val="1"/>
        <c:lblAlgn val="ctr"/>
        <c:lblOffset val="100"/>
        <c:noMultiLvlLbl val="0"/>
      </c:catAx>
      <c:valAx>
        <c:axId val="531159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160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이미영, ID : H1900907)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09월 29일 13:14:32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1836.4795999999999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96.215190000000007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21.03351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57.98</v>
      </c>
      <c r="G8" s="59">
        <f>'DRIs DATA 입력'!G8</f>
        <v>16.564</v>
      </c>
      <c r="H8" s="59">
        <f>'DRIs DATA 입력'!H8</f>
        <v>25.454999999999998</v>
      </c>
      <c r="I8" s="46"/>
      <c r="J8" s="59" t="s">
        <v>215</v>
      </c>
      <c r="K8" s="59">
        <f>'DRIs DATA 입력'!K8</f>
        <v>7.117</v>
      </c>
      <c r="L8" s="59">
        <f>'DRIs DATA 입력'!L8</f>
        <v>16.908999999999999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532.72393999999997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22.116244999999999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8.016883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238.89698999999999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99.704764999999995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1.7313542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1.7237928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21.821169999999999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2.7650201000000001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476.85991999999999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12.990026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2.7031999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2.0621413999999998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602.61109999999996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1356.3679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5216.3975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3454.0189999999998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192.04562000000001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157.82653999999999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17.448114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13.653241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663.40750000000003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2.5554609999999998E-2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2.2063465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241.82202000000001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97.426094000000006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H58" sqref="H58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303</v>
      </c>
      <c r="B1" s="61" t="s">
        <v>332</v>
      </c>
      <c r="G1" s="62" t="s">
        <v>309</v>
      </c>
      <c r="H1" s="61" t="s">
        <v>333</v>
      </c>
    </row>
    <row r="3" spans="1:27" x14ac:dyDescent="0.3">
      <c r="A3" s="71" t="s">
        <v>295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296</v>
      </c>
      <c r="B4" s="69"/>
      <c r="C4" s="69"/>
      <c r="E4" s="66" t="s">
        <v>297</v>
      </c>
      <c r="F4" s="67"/>
      <c r="G4" s="67"/>
      <c r="H4" s="68"/>
      <c r="J4" s="66" t="s">
        <v>321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298</v>
      </c>
      <c r="V4" s="69"/>
      <c r="W4" s="69"/>
      <c r="X4" s="69"/>
      <c r="Y4" s="69"/>
      <c r="Z4" s="69"/>
    </row>
    <row r="5" spans="1:27" x14ac:dyDescent="0.3">
      <c r="A5" s="65"/>
      <c r="B5" s="65" t="s">
        <v>310</v>
      </c>
      <c r="C5" s="65" t="s">
        <v>285</v>
      </c>
      <c r="E5" s="65"/>
      <c r="F5" s="65" t="s">
        <v>49</v>
      </c>
      <c r="G5" s="65" t="s">
        <v>299</v>
      </c>
      <c r="H5" s="65" t="s">
        <v>45</v>
      </c>
      <c r="J5" s="65"/>
      <c r="K5" s="65" t="s">
        <v>322</v>
      </c>
      <c r="L5" s="65" t="s">
        <v>300</v>
      </c>
      <c r="N5" s="65"/>
      <c r="O5" s="65" t="s">
        <v>279</v>
      </c>
      <c r="P5" s="65" t="s">
        <v>301</v>
      </c>
      <c r="Q5" s="65" t="s">
        <v>323</v>
      </c>
      <c r="R5" s="65" t="s">
        <v>282</v>
      </c>
      <c r="S5" s="65" t="s">
        <v>285</v>
      </c>
      <c r="U5" s="65"/>
      <c r="V5" s="65" t="s">
        <v>279</v>
      </c>
      <c r="W5" s="65" t="s">
        <v>301</v>
      </c>
      <c r="X5" s="65" t="s">
        <v>323</v>
      </c>
      <c r="Y5" s="65" t="s">
        <v>282</v>
      </c>
      <c r="Z5" s="65" t="s">
        <v>285</v>
      </c>
    </row>
    <row r="6" spans="1:27" x14ac:dyDescent="0.3">
      <c r="A6" s="65" t="s">
        <v>296</v>
      </c>
      <c r="B6" s="65">
        <v>1800</v>
      </c>
      <c r="C6" s="65">
        <v>1836.4795999999999</v>
      </c>
      <c r="E6" s="65" t="s">
        <v>302</v>
      </c>
      <c r="F6" s="65">
        <v>55</v>
      </c>
      <c r="G6" s="65">
        <v>15</v>
      </c>
      <c r="H6" s="65">
        <v>7</v>
      </c>
      <c r="J6" s="65" t="s">
        <v>302</v>
      </c>
      <c r="K6" s="65">
        <v>0.1</v>
      </c>
      <c r="L6" s="65">
        <v>4</v>
      </c>
      <c r="N6" s="65" t="s">
        <v>304</v>
      </c>
      <c r="O6" s="65">
        <v>40</v>
      </c>
      <c r="P6" s="65">
        <v>50</v>
      </c>
      <c r="Q6" s="65">
        <v>0</v>
      </c>
      <c r="R6" s="65">
        <v>0</v>
      </c>
      <c r="S6" s="65">
        <v>96.215190000000007</v>
      </c>
      <c r="U6" s="65" t="s">
        <v>305</v>
      </c>
      <c r="V6" s="65">
        <v>0</v>
      </c>
      <c r="W6" s="65">
        <v>0</v>
      </c>
      <c r="X6" s="65">
        <v>20</v>
      </c>
      <c r="Y6" s="65">
        <v>0</v>
      </c>
      <c r="Z6" s="65">
        <v>21.03351</v>
      </c>
    </row>
    <row r="7" spans="1:27" x14ac:dyDescent="0.3">
      <c r="E7" s="65" t="s">
        <v>324</v>
      </c>
      <c r="F7" s="65">
        <v>65</v>
      </c>
      <c r="G7" s="65">
        <v>30</v>
      </c>
      <c r="H7" s="65">
        <v>20</v>
      </c>
      <c r="J7" s="65" t="s">
        <v>324</v>
      </c>
      <c r="K7" s="65">
        <v>1</v>
      </c>
      <c r="L7" s="65">
        <v>10</v>
      </c>
    </row>
    <row r="8" spans="1:27" x14ac:dyDescent="0.3">
      <c r="E8" s="65" t="s">
        <v>325</v>
      </c>
      <c r="F8" s="65">
        <v>57.98</v>
      </c>
      <c r="G8" s="65">
        <v>16.564</v>
      </c>
      <c r="H8" s="65">
        <v>25.454999999999998</v>
      </c>
      <c r="J8" s="65" t="s">
        <v>325</v>
      </c>
      <c r="K8" s="65">
        <v>7.117</v>
      </c>
      <c r="L8" s="65">
        <v>16.908999999999999</v>
      </c>
    </row>
    <row r="13" spans="1:27" x14ac:dyDescent="0.3">
      <c r="A13" s="70" t="s">
        <v>283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311</v>
      </c>
      <c r="B14" s="69"/>
      <c r="C14" s="69"/>
      <c r="D14" s="69"/>
      <c r="E14" s="69"/>
      <c r="F14" s="69"/>
      <c r="H14" s="69" t="s">
        <v>312</v>
      </c>
      <c r="I14" s="69"/>
      <c r="J14" s="69"/>
      <c r="K14" s="69"/>
      <c r="L14" s="69"/>
      <c r="M14" s="69"/>
      <c r="O14" s="69" t="s">
        <v>326</v>
      </c>
      <c r="P14" s="69"/>
      <c r="Q14" s="69"/>
      <c r="R14" s="69"/>
      <c r="S14" s="69"/>
      <c r="T14" s="69"/>
      <c r="V14" s="69" t="s">
        <v>313</v>
      </c>
      <c r="W14" s="69"/>
      <c r="X14" s="69"/>
      <c r="Y14" s="69"/>
      <c r="Z14" s="69"/>
      <c r="AA14" s="69"/>
    </row>
    <row r="15" spans="1:27" x14ac:dyDescent="0.3">
      <c r="A15" s="65"/>
      <c r="B15" s="65" t="s">
        <v>279</v>
      </c>
      <c r="C15" s="65" t="s">
        <v>301</v>
      </c>
      <c r="D15" s="65" t="s">
        <v>323</v>
      </c>
      <c r="E15" s="65" t="s">
        <v>282</v>
      </c>
      <c r="F15" s="65" t="s">
        <v>285</v>
      </c>
      <c r="H15" s="65"/>
      <c r="I15" s="65" t="s">
        <v>279</v>
      </c>
      <c r="J15" s="65" t="s">
        <v>301</v>
      </c>
      <c r="K15" s="65" t="s">
        <v>323</v>
      </c>
      <c r="L15" s="65" t="s">
        <v>282</v>
      </c>
      <c r="M15" s="65" t="s">
        <v>285</v>
      </c>
      <c r="O15" s="65"/>
      <c r="P15" s="65" t="s">
        <v>279</v>
      </c>
      <c r="Q15" s="65" t="s">
        <v>301</v>
      </c>
      <c r="R15" s="65" t="s">
        <v>323</v>
      </c>
      <c r="S15" s="65" t="s">
        <v>282</v>
      </c>
      <c r="T15" s="65" t="s">
        <v>285</v>
      </c>
      <c r="V15" s="65"/>
      <c r="W15" s="65" t="s">
        <v>279</v>
      </c>
      <c r="X15" s="65" t="s">
        <v>301</v>
      </c>
      <c r="Y15" s="65" t="s">
        <v>323</v>
      </c>
      <c r="Z15" s="65" t="s">
        <v>282</v>
      </c>
      <c r="AA15" s="65" t="s">
        <v>285</v>
      </c>
    </row>
    <row r="16" spans="1:27" x14ac:dyDescent="0.3">
      <c r="A16" s="65" t="s">
        <v>284</v>
      </c>
      <c r="B16" s="65">
        <v>430</v>
      </c>
      <c r="C16" s="65">
        <v>600</v>
      </c>
      <c r="D16" s="65">
        <v>0</v>
      </c>
      <c r="E16" s="65">
        <v>3000</v>
      </c>
      <c r="F16" s="65">
        <v>532.72393999999997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22.116244999999999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8.016883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238.89698999999999</v>
      </c>
    </row>
    <row r="23" spans="1:62" x14ac:dyDescent="0.3">
      <c r="A23" s="70" t="s">
        <v>314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287</v>
      </c>
      <c r="B24" s="69"/>
      <c r="C24" s="69"/>
      <c r="D24" s="69"/>
      <c r="E24" s="69"/>
      <c r="F24" s="69"/>
      <c r="H24" s="69" t="s">
        <v>306</v>
      </c>
      <c r="I24" s="69"/>
      <c r="J24" s="69"/>
      <c r="K24" s="69"/>
      <c r="L24" s="69"/>
      <c r="M24" s="69"/>
      <c r="O24" s="69" t="s">
        <v>315</v>
      </c>
      <c r="P24" s="69"/>
      <c r="Q24" s="69"/>
      <c r="R24" s="69"/>
      <c r="S24" s="69"/>
      <c r="T24" s="69"/>
      <c r="V24" s="69" t="s">
        <v>320</v>
      </c>
      <c r="W24" s="69"/>
      <c r="X24" s="69"/>
      <c r="Y24" s="69"/>
      <c r="Z24" s="69"/>
      <c r="AA24" s="69"/>
      <c r="AC24" s="69" t="s">
        <v>327</v>
      </c>
      <c r="AD24" s="69"/>
      <c r="AE24" s="69"/>
      <c r="AF24" s="69"/>
      <c r="AG24" s="69"/>
      <c r="AH24" s="69"/>
      <c r="AJ24" s="69" t="s">
        <v>316</v>
      </c>
      <c r="AK24" s="69"/>
      <c r="AL24" s="69"/>
      <c r="AM24" s="69"/>
      <c r="AN24" s="69"/>
      <c r="AO24" s="69"/>
      <c r="AQ24" s="69" t="s">
        <v>278</v>
      </c>
      <c r="AR24" s="69"/>
      <c r="AS24" s="69"/>
      <c r="AT24" s="69"/>
      <c r="AU24" s="69"/>
      <c r="AV24" s="69"/>
      <c r="AX24" s="69" t="s">
        <v>288</v>
      </c>
      <c r="AY24" s="69"/>
      <c r="AZ24" s="69"/>
      <c r="BA24" s="69"/>
      <c r="BB24" s="69"/>
      <c r="BC24" s="69"/>
      <c r="BE24" s="69" t="s">
        <v>317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279</v>
      </c>
      <c r="C25" s="65" t="s">
        <v>301</v>
      </c>
      <c r="D25" s="65" t="s">
        <v>323</v>
      </c>
      <c r="E25" s="65" t="s">
        <v>282</v>
      </c>
      <c r="F25" s="65" t="s">
        <v>285</v>
      </c>
      <c r="H25" s="65"/>
      <c r="I25" s="65" t="s">
        <v>279</v>
      </c>
      <c r="J25" s="65" t="s">
        <v>301</v>
      </c>
      <c r="K25" s="65" t="s">
        <v>323</v>
      </c>
      <c r="L25" s="65" t="s">
        <v>282</v>
      </c>
      <c r="M25" s="65" t="s">
        <v>285</v>
      </c>
      <c r="O25" s="65"/>
      <c r="P25" s="65" t="s">
        <v>279</v>
      </c>
      <c r="Q25" s="65" t="s">
        <v>301</v>
      </c>
      <c r="R25" s="65" t="s">
        <v>323</v>
      </c>
      <c r="S25" s="65" t="s">
        <v>282</v>
      </c>
      <c r="T25" s="65" t="s">
        <v>285</v>
      </c>
      <c r="V25" s="65"/>
      <c r="W25" s="65" t="s">
        <v>279</v>
      </c>
      <c r="X25" s="65" t="s">
        <v>301</v>
      </c>
      <c r="Y25" s="65" t="s">
        <v>323</v>
      </c>
      <c r="Z25" s="65" t="s">
        <v>282</v>
      </c>
      <c r="AA25" s="65" t="s">
        <v>285</v>
      </c>
      <c r="AC25" s="65"/>
      <c r="AD25" s="65" t="s">
        <v>279</v>
      </c>
      <c r="AE25" s="65" t="s">
        <v>301</v>
      </c>
      <c r="AF25" s="65" t="s">
        <v>323</v>
      </c>
      <c r="AG25" s="65" t="s">
        <v>282</v>
      </c>
      <c r="AH25" s="65" t="s">
        <v>285</v>
      </c>
      <c r="AJ25" s="65"/>
      <c r="AK25" s="65" t="s">
        <v>279</v>
      </c>
      <c r="AL25" s="65" t="s">
        <v>301</v>
      </c>
      <c r="AM25" s="65" t="s">
        <v>323</v>
      </c>
      <c r="AN25" s="65" t="s">
        <v>282</v>
      </c>
      <c r="AO25" s="65" t="s">
        <v>285</v>
      </c>
      <c r="AQ25" s="65"/>
      <c r="AR25" s="65" t="s">
        <v>279</v>
      </c>
      <c r="AS25" s="65" t="s">
        <v>301</v>
      </c>
      <c r="AT25" s="65" t="s">
        <v>323</v>
      </c>
      <c r="AU25" s="65" t="s">
        <v>282</v>
      </c>
      <c r="AV25" s="65" t="s">
        <v>285</v>
      </c>
      <c r="AX25" s="65"/>
      <c r="AY25" s="65" t="s">
        <v>279</v>
      </c>
      <c r="AZ25" s="65" t="s">
        <v>301</v>
      </c>
      <c r="BA25" s="65" t="s">
        <v>323</v>
      </c>
      <c r="BB25" s="65" t="s">
        <v>282</v>
      </c>
      <c r="BC25" s="65" t="s">
        <v>285</v>
      </c>
      <c r="BE25" s="65"/>
      <c r="BF25" s="65" t="s">
        <v>279</v>
      </c>
      <c r="BG25" s="65" t="s">
        <v>301</v>
      </c>
      <c r="BH25" s="65" t="s">
        <v>323</v>
      </c>
      <c r="BI25" s="65" t="s">
        <v>282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99.704764999999995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1.7313542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1.7237928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21.821169999999999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2.7650201000000001</v>
      </c>
      <c r="AJ26" s="65" t="s">
        <v>289</v>
      </c>
      <c r="AK26" s="65">
        <v>320</v>
      </c>
      <c r="AL26" s="65">
        <v>400</v>
      </c>
      <c r="AM26" s="65">
        <v>0</v>
      </c>
      <c r="AN26" s="65">
        <v>1000</v>
      </c>
      <c r="AO26" s="65">
        <v>476.85991999999999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12.990026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2.7031999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2.0621413999999998</v>
      </c>
    </row>
    <row r="33" spans="1:68" x14ac:dyDescent="0.3">
      <c r="A33" s="70" t="s">
        <v>280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307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290</v>
      </c>
      <c r="W34" s="69"/>
      <c r="X34" s="69"/>
      <c r="Y34" s="69"/>
      <c r="Z34" s="69"/>
      <c r="AA34" s="69"/>
      <c r="AC34" s="69" t="s">
        <v>328</v>
      </c>
      <c r="AD34" s="69"/>
      <c r="AE34" s="69"/>
      <c r="AF34" s="69"/>
      <c r="AG34" s="69"/>
      <c r="AH34" s="69"/>
      <c r="AJ34" s="69" t="s">
        <v>277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279</v>
      </c>
      <c r="C35" s="65" t="s">
        <v>301</v>
      </c>
      <c r="D35" s="65" t="s">
        <v>323</v>
      </c>
      <c r="E35" s="65" t="s">
        <v>282</v>
      </c>
      <c r="F35" s="65" t="s">
        <v>285</v>
      </c>
      <c r="H35" s="65"/>
      <c r="I35" s="65" t="s">
        <v>279</v>
      </c>
      <c r="J35" s="65" t="s">
        <v>301</v>
      </c>
      <c r="K35" s="65" t="s">
        <v>323</v>
      </c>
      <c r="L35" s="65" t="s">
        <v>282</v>
      </c>
      <c r="M35" s="65" t="s">
        <v>285</v>
      </c>
      <c r="O35" s="65"/>
      <c r="P35" s="65" t="s">
        <v>279</v>
      </c>
      <c r="Q35" s="65" t="s">
        <v>301</v>
      </c>
      <c r="R35" s="65" t="s">
        <v>323</v>
      </c>
      <c r="S35" s="65" t="s">
        <v>282</v>
      </c>
      <c r="T35" s="65" t="s">
        <v>285</v>
      </c>
      <c r="V35" s="65"/>
      <c r="W35" s="65" t="s">
        <v>279</v>
      </c>
      <c r="X35" s="65" t="s">
        <v>301</v>
      </c>
      <c r="Y35" s="65" t="s">
        <v>323</v>
      </c>
      <c r="Z35" s="65" t="s">
        <v>282</v>
      </c>
      <c r="AA35" s="65" t="s">
        <v>285</v>
      </c>
      <c r="AC35" s="65"/>
      <c r="AD35" s="65" t="s">
        <v>279</v>
      </c>
      <c r="AE35" s="65" t="s">
        <v>301</v>
      </c>
      <c r="AF35" s="65" t="s">
        <v>323</v>
      </c>
      <c r="AG35" s="65" t="s">
        <v>282</v>
      </c>
      <c r="AH35" s="65" t="s">
        <v>285</v>
      </c>
      <c r="AJ35" s="65"/>
      <c r="AK35" s="65" t="s">
        <v>279</v>
      </c>
      <c r="AL35" s="65" t="s">
        <v>301</v>
      </c>
      <c r="AM35" s="65" t="s">
        <v>323</v>
      </c>
      <c r="AN35" s="65" t="s">
        <v>282</v>
      </c>
      <c r="AO35" s="65" t="s">
        <v>285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602.61109999999996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1356.3679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5216.3975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3454.0189999999998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192.04562000000001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157.82653999999999</v>
      </c>
    </row>
    <row r="43" spans="1:68" x14ac:dyDescent="0.3">
      <c r="A43" s="70" t="s">
        <v>329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291</v>
      </c>
      <c r="B44" s="69"/>
      <c r="C44" s="69"/>
      <c r="D44" s="69"/>
      <c r="E44" s="69"/>
      <c r="F44" s="69"/>
      <c r="H44" s="69" t="s">
        <v>276</v>
      </c>
      <c r="I44" s="69"/>
      <c r="J44" s="69"/>
      <c r="K44" s="69"/>
      <c r="L44" s="69"/>
      <c r="M44" s="69"/>
      <c r="O44" s="69" t="s">
        <v>318</v>
      </c>
      <c r="P44" s="69"/>
      <c r="Q44" s="69"/>
      <c r="R44" s="69"/>
      <c r="S44" s="69"/>
      <c r="T44" s="69"/>
      <c r="V44" s="69" t="s">
        <v>281</v>
      </c>
      <c r="W44" s="69"/>
      <c r="X44" s="69"/>
      <c r="Y44" s="69"/>
      <c r="Z44" s="69"/>
      <c r="AA44" s="69"/>
      <c r="AC44" s="69" t="s">
        <v>330</v>
      </c>
      <c r="AD44" s="69"/>
      <c r="AE44" s="69"/>
      <c r="AF44" s="69"/>
      <c r="AG44" s="69"/>
      <c r="AH44" s="69"/>
      <c r="AJ44" s="69" t="s">
        <v>292</v>
      </c>
      <c r="AK44" s="69"/>
      <c r="AL44" s="69"/>
      <c r="AM44" s="69"/>
      <c r="AN44" s="69"/>
      <c r="AO44" s="69"/>
      <c r="AQ44" s="69" t="s">
        <v>331</v>
      </c>
      <c r="AR44" s="69"/>
      <c r="AS44" s="69"/>
      <c r="AT44" s="69"/>
      <c r="AU44" s="69"/>
      <c r="AV44" s="69"/>
      <c r="AX44" s="69" t="s">
        <v>308</v>
      </c>
      <c r="AY44" s="69"/>
      <c r="AZ44" s="69"/>
      <c r="BA44" s="69"/>
      <c r="BB44" s="69"/>
      <c r="BC44" s="69"/>
      <c r="BE44" s="69" t="s">
        <v>286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279</v>
      </c>
      <c r="C45" s="65" t="s">
        <v>301</v>
      </c>
      <c r="D45" s="65" t="s">
        <v>323</v>
      </c>
      <c r="E45" s="65" t="s">
        <v>282</v>
      </c>
      <c r="F45" s="65" t="s">
        <v>285</v>
      </c>
      <c r="H45" s="65"/>
      <c r="I45" s="65" t="s">
        <v>279</v>
      </c>
      <c r="J45" s="65" t="s">
        <v>301</v>
      </c>
      <c r="K45" s="65" t="s">
        <v>323</v>
      </c>
      <c r="L45" s="65" t="s">
        <v>282</v>
      </c>
      <c r="M45" s="65" t="s">
        <v>285</v>
      </c>
      <c r="O45" s="65"/>
      <c r="P45" s="65" t="s">
        <v>279</v>
      </c>
      <c r="Q45" s="65" t="s">
        <v>301</v>
      </c>
      <c r="R45" s="65" t="s">
        <v>323</v>
      </c>
      <c r="S45" s="65" t="s">
        <v>282</v>
      </c>
      <c r="T45" s="65" t="s">
        <v>285</v>
      </c>
      <c r="V45" s="65"/>
      <c r="W45" s="65" t="s">
        <v>279</v>
      </c>
      <c r="X45" s="65" t="s">
        <v>301</v>
      </c>
      <c r="Y45" s="65" t="s">
        <v>323</v>
      </c>
      <c r="Z45" s="65" t="s">
        <v>282</v>
      </c>
      <c r="AA45" s="65" t="s">
        <v>285</v>
      </c>
      <c r="AC45" s="65"/>
      <c r="AD45" s="65" t="s">
        <v>279</v>
      </c>
      <c r="AE45" s="65" t="s">
        <v>301</v>
      </c>
      <c r="AF45" s="65" t="s">
        <v>323</v>
      </c>
      <c r="AG45" s="65" t="s">
        <v>282</v>
      </c>
      <c r="AH45" s="65" t="s">
        <v>285</v>
      </c>
      <c r="AJ45" s="65"/>
      <c r="AK45" s="65" t="s">
        <v>279</v>
      </c>
      <c r="AL45" s="65" t="s">
        <v>301</v>
      </c>
      <c r="AM45" s="65" t="s">
        <v>323</v>
      </c>
      <c r="AN45" s="65" t="s">
        <v>282</v>
      </c>
      <c r="AO45" s="65" t="s">
        <v>285</v>
      </c>
      <c r="AQ45" s="65"/>
      <c r="AR45" s="65" t="s">
        <v>279</v>
      </c>
      <c r="AS45" s="65" t="s">
        <v>301</v>
      </c>
      <c r="AT45" s="65" t="s">
        <v>323</v>
      </c>
      <c r="AU45" s="65" t="s">
        <v>282</v>
      </c>
      <c r="AV45" s="65" t="s">
        <v>285</v>
      </c>
      <c r="AX45" s="65"/>
      <c r="AY45" s="65" t="s">
        <v>279</v>
      </c>
      <c r="AZ45" s="65" t="s">
        <v>301</v>
      </c>
      <c r="BA45" s="65" t="s">
        <v>323</v>
      </c>
      <c r="BB45" s="65" t="s">
        <v>282</v>
      </c>
      <c r="BC45" s="65" t="s">
        <v>285</v>
      </c>
      <c r="BE45" s="65"/>
      <c r="BF45" s="65" t="s">
        <v>279</v>
      </c>
      <c r="BG45" s="65" t="s">
        <v>301</v>
      </c>
      <c r="BH45" s="65" t="s">
        <v>323</v>
      </c>
      <c r="BI45" s="65" t="s">
        <v>282</v>
      </c>
      <c r="BJ45" s="65" t="s">
        <v>285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17.448114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13.653241</v>
      </c>
      <c r="O46" s="65" t="s">
        <v>293</v>
      </c>
      <c r="P46" s="65">
        <v>600</v>
      </c>
      <c r="Q46" s="65">
        <v>800</v>
      </c>
      <c r="R46" s="65">
        <v>0</v>
      </c>
      <c r="S46" s="65">
        <v>10000</v>
      </c>
      <c r="T46" s="65">
        <v>663.40750000000003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2.5554609999999998E-2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2.2063465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241.82202000000001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97.426094000000006</v>
      </c>
      <c r="AX46" s="65" t="s">
        <v>294</v>
      </c>
      <c r="AY46" s="65"/>
      <c r="AZ46" s="65"/>
      <c r="BA46" s="65"/>
      <c r="BB46" s="65"/>
      <c r="BC46" s="65"/>
      <c r="BE46" s="65" t="s">
        <v>319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334</v>
      </c>
      <c r="B2" s="61" t="s">
        <v>335</v>
      </c>
      <c r="C2" s="61" t="s">
        <v>336</v>
      </c>
      <c r="D2" s="61">
        <v>60</v>
      </c>
      <c r="E2" s="61">
        <v>1836.4795999999999</v>
      </c>
      <c r="F2" s="61">
        <v>219.14961</v>
      </c>
      <c r="G2" s="61">
        <v>62.609470000000002</v>
      </c>
      <c r="H2" s="61">
        <v>23.87716</v>
      </c>
      <c r="I2" s="61">
        <v>38.732309999999998</v>
      </c>
      <c r="J2" s="61">
        <v>96.215190000000007</v>
      </c>
      <c r="K2" s="61">
        <v>27.742557999999999</v>
      </c>
      <c r="L2" s="61">
        <v>68.472626000000005</v>
      </c>
      <c r="M2" s="61">
        <v>21.03351</v>
      </c>
      <c r="N2" s="61">
        <v>2.5382785999999999</v>
      </c>
      <c r="O2" s="61">
        <v>12.240598</v>
      </c>
      <c r="P2" s="61">
        <v>922.30589999999995</v>
      </c>
      <c r="Q2" s="61">
        <v>25.181927000000002</v>
      </c>
      <c r="R2" s="61">
        <v>532.72393999999997</v>
      </c>
      <c r="S2" s="61">
        <v>162.76535000000001</v>
      </c>
      <c r="T2" s="61">
        <v>4439.5033999999996</v>
      </c>
      <c r="U2" s="61">
        <v>8.016883</v>
      </c>
      <c r="V2" s="61">
        <v>22.116244999999999</v>
      </c>
      <c r="W2" s="61">
        <v>238.89698999999999</v>
      </c>
      <c r="X2" s="61">
        <v>99.704764999999995</v>
      </c>
      <c r="Y2" s="61">
        <v>1.7313542</v>
      </c>
      <c r="Z2" s="61">
        <v>1.7237928</v>
      </c>
      <c r="AA2" s="61">
        <v>21.821169999999999</v>
      </c>
      <c r="AB2" s="61">
        <v>2.7650201000000001</v>
      </c>
      <c r="AC2" s="61">
        <v>476.85991999999999</v>
      </c>
      <c r="AD2" s="61">
        <v>12.990026</v>
      </c>
      <c r="AE2" s="61">
        <v>2.7031999</v>
      </c>
      <c r="AF2" s="61">
        <v>2.0621413999999998</v>
      </c>
      <c r="AG2" s="61">
        <v>602.61109999999996</v>
      </c>
      <c r="AH2" s="61">
        <v>294.01659999999998</v>
      </c>
      <c r="AI2" s="61">
        <v>308.59447999999998</v>
      </c>
      <c r="AJ2" s="61">
        <v>1356.3679</v>
      </c>
      <c r="AK2" s="61">
        <v>5216.3975</v>
      </c>
      <c r="AL2" s="61">
        <v>192.04562000000001</v>
      </c>
      <c r="AM2" s="61">
        <v>3454.0189999999998</v>
      </c>
      <c r="AN2" s="61">
        <v>157.82653999999999</v>
      </c>
      <c r="AO2" s="61">
        <v>17.448114</v>
      </c>
      <c r="AP2" s="61">
        <v>10.033768</v>
      </c>
      <c r="AQ2" s="61">
        <v>7.4143470000000002</v>
      </c>
      <c r="AR2" s="61">
        <v>13.653241</v>
      </c>
      <c r="AS2" s="61">
        <v>663.40750000000003</v>
      </c>
      <c r="AT2" s="61">
        <v>2.5554609999999998E-2</v>
      </c>
      <c r="AU2" s="61">
        <v>2.2063465</v>
      </c>
      <c r="AV2" s="61">
        <v>241.82202000000001</v>
      </c>
      <c r="AW2" s="61">
        <v>97.426094000000006</v>
      </c>
      <c r="AX2" s="61">
        <v>0.20305158000000001</v>
      </c>
      <c r="AY2" s="61">
        <v>2.1631832000000002</v>
      </c>
      <c r="AZ2" s="61">
        <v>390.2208</v>
      </c>
      <c r="BA2" s="61">
        <v>58.378917999999999</v>
      </c>
      <c r="BB2" s="61">
        <v>19.148040000000002</v>
      </c>
      <c r="BC2" s="61">
        <v>22.502545999999999</v>
      </c>
      <c r="BD2" s="61">
        <v>16.716003000000001</v>
      </c>
      <c r="BE2" s="61">
        <v>1.4534563</v>
      </c>
      <c r="BF2" s="61">
        <v>4.3610353000000002</v>
      </c>
      <c r="BG2" s="61">
        <v>6.9387240000000003E-3</v>
      </c>
      <c r="BH2" s="61">
        <v>3.4230344000000003E-2</v>
      </c>
      <c r="BI2" s="61">
        <v>2.5985349000000001E-2</v>
      </c>
      <c r="BJ2" s="61">
        <v>9.432741E-2</v>
      </c>
      <c r="BK2" s="61">
        <v>5.3374800000000001E-4</v>
      </c>
      <c r="BL2" s="61">
        <v>0.22573024</v>
      </c>
      <c r="BM2" s="61">
        <v>3.4676610000000001</v>
      </c>
      <c r="BN2" s="61">
        <v>0.71005355999999997</v>
      </c>
      <c r="BO2" s="61">
        <v>46.951996000000001</v>
      </c>
      <c r="BP2" s="61">
        <v>7.8382690000000004</v>
      </c>
      <c r="BQ2" s="61">
        <v>13.690905000000001</v>
      </c>
      <c r="BR2" s="61">
        <v>51.851162000000002</v>
      </c>
      <c r="BS2" s="61">
        <v>33.184142999999999</v>
      </c>
      <c r="BT2" s="61">
        <v>6.7326170000000003</v>
      </c>
      <c r="BU2" s="61">
        <v>6.3275600000000001E-2</v>
      </c>
      <c r="BV2" s="61">
        <v>0.10471927</v>
      </c>
      <c r="BW2" s="61">
        <v>0.50048362999999996</v>
      </c>
      <c r="BX2" s="61">
        <v>1.7373812</v>
      </c>
      <c r="BY2" s="61">
        <v>0.16602807</v>
      </c>
      <c r="BZ2" s="61">
        <v>5.3746654999999998E-4</v>
      </c>
      <c r="CA2" s="61">
        <v>0.86738479999999996</v>
      </c>
      <c r="CB2" s="61">
        <v>5.1731039999999999E-2</v>
      </c>
      <c r="CC2" s="61">
        <v>0.28526145000000003</v>
      </c>
      <c r="CD2" s="61">
        <v>3.3977379999999999</v>
      </c>
      <c r="CE2" s="61">
        <v>4.2191602000000002E-2</v>
      </c>
      <c r="CF2" s="61">
        <v>0.84248809999999996</v>
      </c>
      <c r="CG2" s="61">
        <v>0</v>
      </c>
      <c r="CH2" s="61">
        <v>6.9448360000000001E-2</v>
      </c>
      <c r="CI2" s="61">
        <v>2.3407999999999999E-7</v>
      </c>
      <c r="CJ2" s="61">
        <v>7.5645394000000001</v>
      </c>
      <c r="CK2" s="61">
        <v>9.3171380000000008E-3</v>
      </c>
      <c r="CL2" s="61">
        <v>0.71675193000000004</v>
      </c>
      <c r="CM2" s="61">
        <v>3.0947900000000002</v>
      </c>
      <c r="CN2" s="61">
        <v>2777.8049999999998</v>
      </c>
      <c r="CO2" s="61">
        <v>4789.6869999999999</v>
      </c>
      <c r="CP2" s="61">
        <v>3975.8242</v>
      </c>
      <c r="CQ2" s="61">
        <v>1309.9121</v>
      </c>
      <c r="CR2" s="61">
        <v>605.39715999999999</v>
      </c>
      <c r="CS2" s="61">
        <v>349.28863999999999</v>
      </c>
      <c r="CT2" s="61">
        <v>2704.4110000000001</v>
      </c>
      <c r="CU2" s="61">
        <v>1952.1655000000001</v>
      </c>
      <c r="CV2" s="61">
        <v>1005.6130000000001</v>
      </c>
      <c r="CW2" s="61">
        <v>2391.8132000000001</v>
      </c>
      <c r="CX2" s="61">
        <v>562.27936</v>
      </c>
      <c r="CY2" s="61">
        <v>3107.8303000000001</v>
      </c>
      <c r="CZ2" s="61">
        <v>2034.5995</v>
      </c>
      <c r="DA2" s="61">
        <v>4100.1779999999999</v>
      </c>
      <c r="DB2" s="61">
        <v>3533.1062000000002</v>
      </c>
      <c r="DC2" s="61">
        <v>5876.1094000000003</v>
      </c>
      <c r="DD2" s="61">
        <v>10209.546</v>
      </c>
      <c r="DE2" s="61">
        <v>2733.7046</v>
      </c>
      <c r="DF2" s="61">
        <v>3585.1635999999999</v>
      </c>
      <c r="DG2" s="61">
        <v>2406.2060000000001</v>
      </c>
      <c r="DH2" s="61">
        <v>182.80477999999999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58.378917999999999</v>
      </c>
      <c r="B6">
        <f>BB2</f>
        <v>19.148040000000002</v>
      </c>
      <c r="C6">
        <f>BC2</f>
        <v>22.502545999999999</v>
      </c>
      <c r="D6">
        <f>BD2</f>
        <v>16.716003000000001</v>
      </c>
    </row>
    <row r="7" spans="1:113" x14ac:dyDescent="0.3">
      <c r="B7">
        <f>ROUND(B6/MAX($B$6,$C$6,$D$6),1)</f>
        <v>0.9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D6" sqref="D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22437</v>
      </c>
      <c r="C2" s="56">
        <f ca="1">YEAR(TODAY())-YEAR(B2)+IF(TODAY()&gt;=DATE(YEAR(TODAY()),MONTH(B2),DAY(B2)),0,-1)</f>
        <v>60</v>
      </c>
      <c r="E2" s="52">
        <v>156.4</v>
      </c>
      <c r="F2" s="53" t="s">
        <v>275</v>
      </c>
      <c r="G2" s="52">
        <v>62.4</v>
      </c>
      <c r="H2" s="51" t="s">
        <v>40</v>
      </c>
      <c r="I2" s="72">
        <f>ROUND(G3/E3^2,1)</f>
        <v>25.5</v>
      </c>
    </row>
    <row r="3" spans="1:9" x14ac:dyDescent="0.3">
      <c r="E3" s="51">
        <f>E2/100</f>
        <v>1.5640000000000001</v>
      </c>
      <c r="F3" s="51" t="s">
        <v>39</v>
      </c>
      <c r="G3" s="51">
        <f>G2</f>
        <v>62.4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44468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이미영, ID : H1900907)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09월 29일 13:14:32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Z20" sqref="Z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44468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60</v>
      </c>
      <c r="G12" s="137"/>
      <c r="H12" s="137"/>
      <c r="I12" s="137"/>
      <c r="K12" s="128">
        <f>'개인정보 및 신체계측 입력'!E2</f>
        <v>156.4</v>
      </c>
      <c r="L12" s="129"/>
      <c r="M12" s="122">
        <f>'개인정보 및 신체계측 입력'!G2</f>
        <v>62.4</v>
      </c>
      <c r="N12" s="123"/>
      <c r="O12" s="118" t="s">
        <v>270</v>
      </c>
      <c r="P12" s="112"/>
      <c r="Q12" s="115">
        <f>'개인정보 및 신체계측 입력'!I2</f>
        <v>25.5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이미영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57.98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16.564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25.454999999999998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0.9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0.7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16.899999999999999</v>
      </c>
      <c r="L72" s="36" t="s">
        <v>52</v>
      </c>
      <c r="M72" s="36">
        <f>ROUND('DRIs DATA'!K8,1)</f>
        <v>7.1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71.03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184.3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99.7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184.33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75.33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347.76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174.48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2021-09-29T04:23:28Z</dcterms:modified>
</cp:coreProperties>
</file>