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<sst xmlns="http://schemas.openxmlformats.org/spreadsheetml/2006/main" count="692" uniqueCount="358">
  <si>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</si>
  <si>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</si>
  <si>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</si>
  <si>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</si>
  <si>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</si>
  <si>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</si>
  <si>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</si>
  <si>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</si>
  <si>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</si>
  <si>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</si>
  <si>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</si>
  <si>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</si>
  <si>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</si>
  <si>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</si>
  <si>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</si>
  <si>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</si>
  <si>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</si>
  <si>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</si>
  <si>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</si>
  <si>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</si>
  <si>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</si>
  <si>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</si>
  <si>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</si>
  <si>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</si>
  <si>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</si>
  <si>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</si>
  <si>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</si>
  <si>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</si>
  <si>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</si>
  <si>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</si>
  <si>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</si>
  <si>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</si>
  <si>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</si>
  <si>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</si>
  <si>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</si>
  <si>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</si>
  <si>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</si>
  <si>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</si>
  <si>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</si>
  <si>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</si>
  <si>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</si>
  <si>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</si>
  <si>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</si>
  <si>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</si>
  <si>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</si>
  <si>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</si>
  <si>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</si>
  <si>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</si>
  <si>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</si>
  <si>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</si>
  <si>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</si>
  <si>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</si>
  <si>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</si>
  <si>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</si>
  <si>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</si>
  <si>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</si>
  <si>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</si>
  <si>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</si>
  <si>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</si>
  <si>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</si>
  <si>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</si>
  <si>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</si>
  <si>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</si>
  <si>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</si>
  <si>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</si>
  <si>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</si>
  <si>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</si>
  <si>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</si>
  <si>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</si>
  <si>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</si>
  <si>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</si>
  <si>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</si>
  <si>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</si>
  <si>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</si>
  <si>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</si>
  <si>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</si>
  <si>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</si>
  <si>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</si>
  <si>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</si>
  <si>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</si>
  <si>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</si>
  <si>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</si>
  <si>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</si>
  <si>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</si>
  <si>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</si>
  <si>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</si>
  <si>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</si>
  <si>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</si>
  <si>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</si>
  <si>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</si>
  <si>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</si>
  <si>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</si>
  <si>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</si>
  <si>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</si>
  <si>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</si>
  <si>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</si>
  <si>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</si>
  <si>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</si>
  <si>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</si>
  <si>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</si>
  <si>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</si>
  <si>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</si>
  <si>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</si>
  <si>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</si>
  <si>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</si>
  <si>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</si>
  <si>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</si>
  <si>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</si>
  <si>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</si>
  <si>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</si>
  <si>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</si>
  <si>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</si>
  <si>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</si>
  <si>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</si>
  <si>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</si>
  <si>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</si>
  <si>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</si>
  <si>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</si>
  <si>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</si>
  <si>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</si>
  <si>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</si>
  <si>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</si>
  <si>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</si>
  <si>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</si>
  <si>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</si>
  <si>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</si>
  <si>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</si>
  <si>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</si>
  <si>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</si>
  <si>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</si>
  <si>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</si>
  <si>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</si>
  <si>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</si>
  <si>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</si>
  <si>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</si>
  <si>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</si>
  <si>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</si>
  <si>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</si>
  <si>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</si>
  <si>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</si>
  <si>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</si>
  <si>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</si>
  <si>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</si>
  <si>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</si>
  <si>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</si>
  <si>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</si>
  <si>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</si>
  <si>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</si>
  <si>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</si>
  <si>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</si>
  <si>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</si>
  <si>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</si>
  <si>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</si>
  <si>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</si>
  <si>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</si>
  <si>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</si>
  <si>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</si>
  <si>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</si>
  <si>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</si>
  <si>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</si>
  <si>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</si>
  <si>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</si>
  <si>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</si>
  <si>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</si>
  <si>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</si>
  <si>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</si>
  <si>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</si>
  <si>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</si>
  <si>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</si>
  <si>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</si>
  <si>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</si>
  <si>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</si>
  <si>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</si>
  <si>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</si>
  <si>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</si>
  <si>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</si>
  <si>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</si>
  <si>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</si>
  <si>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</si>
  <si>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</si>
  <si>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</si>
  <si>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</si>
  <si>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</si>
  <si>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</si>
  <si>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</si>
  <si>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</si>
  <si>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</si>
  <si>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</si>
  <si>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</si>
  <si>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</si>
  <si>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</si>
  <si>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</si>
  <si>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</si>
  <si>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</si>
  <si>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</si>
  <si>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</si>
  <si>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</si>
  <si>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</si>
  <si>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</si>
  <si>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</si>
  <si>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</si>
  <si>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</si>
  <si>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</si>
  <si>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</si>
  <si>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</si>
  <si>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</si>
  <si>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</si>
  <si>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</si>
  <si>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</si>
  <si>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</si>
  <si>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</si>
  <si>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</si>
  <si>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</si>
  <si>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</si>
  <si>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</si>
  <si>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</si>
  <si>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</si>
  <si>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</si>
  <si>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</si>
  <si>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</si>
  <si>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</si>
  <si>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</si>
  <si>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</si>
  <si>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</si>
  <si>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</si>
  <si>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</si>
  <si>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</si>
  <si>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</si>
  <si>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</si>
  <si>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</si>
  <si>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</si>
  <si>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</si>
  <si>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</si>
  <si>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</si>
  <si>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</si>
  <si>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</si>
  <si>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</si>
  <si>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</si>
  <si>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</si>
  <si>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</si>
  <si>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</si>
  <si>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</si>
  <si>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</si>
  <si>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</si>
  <si>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</si>
  <si>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</si>
  <si>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</si>
  <si>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</si>
  <si>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</si>
  <si>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</si>
  <si>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</si>
  <si>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</si>
  <si>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</si>
  <si>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</si>
  <si>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</si>
  <si>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</si>
  <si>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</si>
  <si>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</si>
  <si>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</si>
  <si>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</si>
  <si>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</si>
  <si>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</si>
  <si>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</si>
  <si>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</si>
  <si>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</si>
  <si>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</si>
  <si>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</si>
  <si>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</si>
  <si>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</si>
  <si>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</si>
  <si>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</si>
  <si>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</si>
  <si>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</si>
  <si>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</si>
  <si>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</si>
  <si>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</si>
  <si>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</si>
  <si>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마그네슘</t>
    <phoneticPr fontId="1" type="noConversion"/>
  </si>
  <si>
    <t>비타민B12</t>
    <phoneticPr fontId="1" type="noConversion"/>
  </si>
  <si>
    <t>평균필요량</t>
    <phoneticPr fontId="1" type="noConversion"/>
  </si>
  <si>
    <t>불소</t>
    <phoneticPr fontId="1" type="noConversion"/>
  </si>
  <si>
    <t>상한섭취량</t>
    <phoneticPr fontId="1" type="noConversion"/>
  </si>
  <si>
    <t>지용성 비타민</t>
    <phoneticPr fontId="1" type="noConversion"/>
  </si>
  <si>
    <t>비타민A(μg RAE/일)</t>
    <phoneticPr fontId="1" type="noConversion"/>
  </si>
  <si>
    <t>섭취량</t>
    <phoneticPr fontId="1" type="noConversion"/>
  </si>
  <si>
    <t>크롬</t>
    <phoneticPr fontId="1" type="noConversion"/>
  </si>
  <si>
    <t>엽산(μg DFE/일)</t>
    <phoneticPr fontId="1" type="noConversion"/>
  </si>
  <si>
    <t>철</t>
    <phoneticPr fontId="1" type="noConversion"/>
  </si>
  <si>
    <t>구리(ug/일)</t>
    <phoneticPr fontId="1" type="noConversion"/>
  </si>
  <si>
    <t>몰리브덴(ug/일)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</si>
  <si>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</si>
  <si>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</si>
  <si>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</si>
  <si>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권장섭취량</t>
    <phoneticPr fontId="1" type="noConversion"/>
  </si>
  <si>
    <t>적정비율(최소)</t>
    <phoneticPr fontId="1" type="noConversion"/>
  </si>
  <si>
    <t>정보</t>
    <phoneticPr fontId="1" type="noConversion"/>
  </si>
  <si>
    <t>식이섬유(g/일)</t>
    <phoneticPr fontId="1" type="noConversion"/>
  </si>
  <si>
    <t>티아민</t>
    <phoneticPr fontId="1" type="noConversion"/>
  </si>
  <si>
    <t>인</t>
    <phoneticPr fontId="1" type="noConversion"/>
  </si>
  <si>
    <t>몰리브덴</t>
    <phoneticPr fontId="1" type="noConversion"/>
  </si>
  <si>
    <t>출력시각</t>
    <phoneticPr fontId="1" type="noConversion"/>
  </si>
  <si>
    <t>비타민E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</si>
  <si>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</si>
  <si>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</si>
  <si>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</si>
  <si>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</si>
  <si>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비오틴</t>
    <phoneticPr fontId="1" type="noConversion"/>
  </si>
  <si>
    <t>구리</t>
    <phoneticPr fontId="1" type="noConversion"/>
  </si>
  <si>
    <t>크롬(ug/일)</t>
    <phoneticPr fontId="1" type="noConversion"/>
  </si>
  <si>
    <t>불포화지방산</t>
    <phoneticPr fontId="1" type="noConversion"/>
  </si>
  <si>
    <t>충분섭취량</t>
    <phoneticPr fontId="1" type="noConversion"/>
  </si>
  <si>
    <t>적정비율(최대)</t>
    <phoneticPr fontId="1" type="noConversion"/>
  </si>
  <si>
    <t>섭취비율</t>
    <phoneticPr fontId="1" type="noConversion"/>
  </si>
  <si>
    <t>비타민D</t>
    <phoneticPr fontId="1" type="noConversion"/>
  </si>
  <si>
    <t>비타민B6</t>
    <phoneticPr fontId="1" type="noConversion"/>
  </si>
  <si>
    <t>염소</t>
    <phoneticPr fontId="1" type="noConversion"/>
  </si>
  <si>
    <t>미량 무기질</t>
    <phoneticPr fontId="1" type="noConversion"/>
  </si>
  <si>
    <t>셀레늄</t>
    <phoneticPr fontId="1" type="noConversion"/>
  </si>
  <si>
    <t>F</t>
  </si>
  <si>
    <t>(설문지 : FFQ 95문항 설문지, 사용자 : 이정림, ID : H1900908)</t>
  </si>
  <si>
    <t>2021년 09월 29일 13:16:06</t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</si>
  <si>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</si>
  <si>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</si>
  <si>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</si>
  <si>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</si>
  <si>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</si>
  <si>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</si>
  <si>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평균필요량</t>
    <phoneticPr fontId="1" type="noConversion"/>
  </si>
  <si>
    <t>충분섭취량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</si>
  <si>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</si>
  <si>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</si>
  <si>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</si>
  <si>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</si>
  <si>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비타민A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</si>
  <si>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</si>
  <si>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</si>
  <si>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</si>
  <si>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충분섭취량</t>
    <phoneticPr fontId="1" type="noConversion"/>
  </si>
  <si>
    <t>섭취량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</si>
  <si>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</si>
  <si>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</si>
  <si>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</si>
  <si>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권장섭취량</t>
    <phoneticPr fontId="1" type="noConversion"/>
  </si>
  <si>
    <t>평균필요량</t>
    <phoneticPr fontId="1" type="noConversion"/>
  </si>
  <si>
    <t>상한섭취량</t>
    <phoneticPr fontId="1" type="noConversion"/>
  </si>
  <si>
    <t>상한섭취량</t>
    <phoneticPr fontId="1" type="noConversion"/>
  </si>
  <si>
    <t>다량 무기질</t>
    <phoneticPr fontId="1" type="noConversion"/>
  </si>
  <si>
    <t>칼륨</t>
    <phoneticPr fontId="1" type="noConversion"/>
  </si>
  <si>
    <t>충분섭취량</t>
    <phoneticPr fontId="1" type="noConversion"/>
  </si>
  <si>
    <t>권장섭취량</t>
    <phoneticPr fontId="1" type="noConversion"/>
  </si>
  <si>
    <t>망간</t>
    <phoneticPr fontId="1" type="noConversion"/>
  </si>
  <si>
    <t>요오드</t>
    <phoneticPr fontId="1" type="noConversion"/>
  </si>
  <si>
    <t>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</si>
  <si>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</si>
  <si>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</si>
  <si>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</si>
  <si>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H1900908</t>
  </si>
  <si>
    <t>이정림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</si>
</sst>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45.315327000000003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780112"/>
        <c:axId val="263455056"/>
      </c:barChart>
      <c:catAx>
        <c:axId val="51678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455056"/>
        <c:crosses val="autoZero"/>
        <c:auto val="1"/>
        <c:lblAlgn val="ctr"/>
        <c:lblOffset val="100"/>
        <c:noMultiLvlLbl val="0"/>
      </c:catAx>
      <c:valAx>
        <c:axId val="26345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78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1.8675451000000001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3208"/>
        <c:axId val="535447520"/>
      </c:barChart>
      <c:catAx>
        <c:axId val="53544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7520"/>
        <c:crosses val="autoZero"/>
        <c:auto val="1"/>
        <c:lblAlgn val="ctr"/>
        <c:lblOffset val="100"/>
        <c:noMultiLvlLbl val="0"/>
      </c:catAx>
      <c:valAx>
        <c:axId val="53544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3.2440926999999999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8304"/>
        <c:axId val="535441248"/>
      </c:barChart>
      <c:catAx>
        <c:axId val="53544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1248"/>
        <c:crosses val="autoZero"/>
        <c:auto val="1"/>
        <c:lblAlgn val="ctr"/>
        <c:lblOffset val="100"/>
        <c:noMultiLvlLbl val="0"/>
      </c:catAx>
      <c:valAx>
        <c:axId val="53544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772.40137000000004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6736"/>
        <c:axId val="535444384"/>
      </c:barChart>
      <c:catAx>
        <c:axId val="53544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4384"/>
        <c:crosses val="autoZero"/>
        <c:auto val="1"/>
        <c:lblAlgn val="ctr"/>
        <c:lblOffset val="100"/>
        <c:noMultiLvlLbl val="0"/>
      </c:catAx>
      <c:valAx>
        <c:axId val="53544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2000.027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1640"/>
        <c:axId val="535446344"/>
      </c:barChart>
      <c:catAx>
        <c:axId val="53544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6344"/>
        <c:crosses val="autoZero"/>
        <c:auto val="1"/>
        <c:lblAlgn val="ctr"/>
        <c:lblOffset val="100"/>
        <c:noMultiLvlLbl val="0"/>
      </c:catAx>
      <c:valAx>
        <c:axId val="5354463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213.45295999999999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7128"/>
        <c:axId val="535440856"/>
      </c:barChart>
      <c:catAx>
        <c:axId val="53544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0856"/>
        <c:crosses val="autoZero"/>
        <c:auto val="1"/>
        <c:lblAlgn val="ctr"/>
        <c:lblOffset val="100"/>
        <c:noMultiLvlLbl val="0"/>
      </c:catAx>
      <c:valAx>
        <c:axId val="53544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81.795169999999999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2424"/>
        <c:axId val="535442816"/>
      </c:barChart>
      <c:catAx>
        <c:axId val="53544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2816"/>
        <c:crosses val="autoZero"/>
        <c:auto val="1"/>
        <c:lblAlgn val="ctr"/>
        <c:lblOffset val="100"/>
        <c:noMultiLvlLbl val="0"/>
      </c:catAx>
      <c:valAx>
        <c:axId val="53544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6.1458526000000004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3992"/>
        <c:axId val="531163752"/>
      </c:barChart>
      <c:catAx>
        <c:axId val="53544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63752"/>
        <c:crosses val="autoZero"/>
        <c:auto val="1"/>
        <c:lblAlgn val="ctr"/>
        <c:lblOffset val="100"/>
        <c:noMultiLvlLbl val="0"/>
      </c:catAx>
      <c:valAx>
        <c:axId val="531163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401.06375000000003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658408"/>
        <c:axId val="572659584"/>
      </c:barChart>
      <c:catAx>
        <c:axId val="57265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59584"/>
        <c:crosses val="autoZero"/>
        <c:auto val="1"/>
        <c:lblAlgn val="ctr"/>
        <c:lblOffset val="100"/>
        <c:noMultiLvlLbl val="0"/>
      </c:catAx>
      <c:valAx>
        <c:axId val="5726595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5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2.3192244000000001E-2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653704"/>
        <c:axId val="572656840"/>
      </c:barChart>
      <c:catAx>
        <c:axId val="57265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56840"/>
        <c:crosses val="autoZero"/>
        <c:auto val="1"/>
        <c:lblAlgn val="ctr"/>
        <c:lblOffset val="100"/>
        <c:noMultiLvlLbl val="0"/>
      </c:catAx>
      <c:valAx>
        <c:axId val="57265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5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1.5691575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659976"/>
        <c:axId val="572660368"/>
      </c:barChart>
      <c:catAx>
        <c:axId val="57265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60368"/>
        <c:crosses val="autoZero"/>
        <c:auto val="1"/>
        <c:lblAlgn val="ctr"/>
        <c:lblOffset val="100"/>
        <c:noMultiLvlLbl val="0"/>
      </c:catAx>
      <c:valAx>
        <c:axId val="572660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5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16.111173999999998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454272"/>
        <c:axId val="263453880"/>
      </c:barChart>
      <c:catAx>
        <c:axId val="2634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453880"/>
        <c:crosses val="autoZero"/>
        <c:auto val="1"/>
        <c:lblAlgn val="ctr"/>
        <c:lblOffset val="100"/>
        <c:noMultiLvlLbl val="0"/>
      </c:catAx>
      <c:valAx>
        <c:axId val="263453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45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126.4611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660760"/>
        <c:axId val="572661152"/>
      </c:barChart>
      <c:catAx>
        <c:axId val="57266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61152"/>
        <c:crosses val="autoZero"/>
        <c:auto val="1"/>
        <c:lblAlgn val="ctr"/>
        <c:lblOffset val="100"/>
        <c:noMultiLvlLbl val="0"/>
      </c:catAx>
      <c:valAx>
        <c:axId val="57266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6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45.888297999999999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654488"/>
        <c:axId val="572655272"/>
      </c:barChart>
      <c:catAx>
        <c:axId val="57265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55272"/>
        <c:crosses val="autoZero"/>
        <c:auto val="1"/>
        <c:lblAlgn val="ctr"/>
        <c:lblOffset val="100"/>
        <c:noMultiLvlLbl val="0"/>
      </c:catAx>
      <c:valAx>
        <c:axId val="57265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5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4.5449999999999999</c:v>
                </c:pt>
                <c:pt idx="1">
                  <c:v>20.061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2657232"/>
        <c:axId val="572655664"/>
      </c:barChart>
      <c:catAx>
        <c:axId val="57265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55664"/>
        <c:crosses val="autoZero"/>
        <c:auto val="1"/>
        <c:lblAlgn val="ctr"/>
        <c:lblOffset val="100"/>
        <c:noMultiLvlLbl val="0"/>
      </c:catAx>
      <c:valAx>
        <c:axId val="57265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5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9.7247190000000003</c:v>
                </c:pt>
                <c:pt idx="1">
                  <c:v>10.46274</c:v>
                </c:pt>
                <c:pt idx="2">
                  <c:v>8.6110980000000001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527.46029999999996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85320"/>
        <c:axId val="567282576"/>
      </c:barChart>
      <c:catAx>
        <c:axId val="56728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2576"/>
        <c:crosses val="autoZero"/>
        <c:auto val="1"/>
        <c:lblAlgn val="ctr"/>
        <c:lblOffset val="100"/>
        <c:noMultiLvlLbl val="0"/>
      </c:catAx>
      <c:valAx>
        <c:axId val="567282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12.708949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90024"/>
        <c:axId val="567289240"/>
      </c:barChart>
      <c:catAx>
        <c:axId val="56729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9240"/>
        <c:crosses val="autoZero"/>
        <c:auto val="1"/>
        <c:lblAlgn val="ctr"/>
        <c:lblOffset val="100"/>
        <c:noMultiLvlLbl val="0"/>
      </c:catAx>
      <c:valAx>
        <c:axId val="56728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9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72.016000000000005</c:v>
                </c:pt>
                <c:pt idx="1">
                  <c:v>11.481999999999999</c:v>
                </c:pt>
                <c:pt idx="2">
                  <c:v>16.501999999999999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288456"/>
        <c:axId val="567282968"/>
      </c:barChart>
      <c:catAx>
        <c:axId val="56728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2968"/>
        <c:crosses val="autoZero"/>
        <c:auto val="1"/>
        <c:lblAlgn val="ctr"/>
        <c:lblOffset val="100"/>
        <c:noMultiLvlLbl val="0"/>
      </c:catAx>
      <c:valAx>
        <c:axId val="56728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1293.3336999999999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86104"/>
        <c:axId val="567284536"/>
      </c:barChart>
      <c:catAx>
        <c:axId val="56728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4536"/>
        <c:crosses val="autoZero"/>
        <c:auto val="1"/>
        <c:lblAlgn val="ctr"/>
        <c:lblOffset val="100"/>
        <c:noMultiLvlLbl val="0"/>
      </c:catAx>
      <c:valAx>
        <c:axId val="56728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112.13851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83360"/>
        <c:axId val="567286496"/>
      </c:barChart>
      <c:catAx>
        <c:axId val="5672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6496"/>
        <c:crosses val="autoZero"/>
        <c:auto val="1"/>
        <c:lblAlgn val="ctr"/>
        <c:lblOffset val="100"/>
        <c:noMultiLvlLbl val="0"/>
      </c:catAx>
      <c:valAx>
        <c:axId val="567286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422.86464999999998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86888"/>
        <c:axId val="567284928"/>
      </c:barChart>
      <c:catAx>
        <c:axId val="56728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4928"/>
        <c:crosses val="autoZero"/>
        <c:auto val="1"/>
        <c:lblAlgn val="ctr"/>
        <c:lblOffset val="100"/>
        <c:noMultiLvlLbl val="0"/>
      </c:catAx>
      <c:valAx>
        <c:axId val="56728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3.7656488000000001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61048"/>
        <c:axId val="531161400"/>
      </c:barChart>
      <c:catAx>
        <c:axId val="51816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61400"/>
        <c:crosses val="autoZero"/>
        <c:auto val="1"/>
        <c:lblAlgn val="ctr"/>
        <c:lblOffset val="100"/>
        <c:noMultiLvlLbl val="0"/>
      </c:catAx>
      <c:valAx>
        <c:axId val="53116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6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2521.7831999999999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87672"/>
        <c:axId val="567288848"/>
      </c:barChart>
      <c:catAx>
        <c:axId val="56728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8848"/>
        <c:crosses val="autoZero"/>
        <c:auto val="1"/>
        <c:lblAlgn val="ctr"/>
        <c:lblOffset val="100"/>
        <c:noMultiLvlLbl val="0"/>
      </c:catAx>
      <c:valAx>
        <c:axId val="56728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10.00281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884840"/>
        <c:axId val="531888760"/>
      </c:barChart>
      <c:catAx>
        <c:axId val="53188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888760"/>
        <c:crosses val="autoZero"/>
        <c:auto val="1"/>
        <c:lblAlgn val="ctr"/>
        <c:lblOffset val="100"/>
        <c:noMultiLvlLbl val="0"/>
      </c:catAx>
      <c:valAx>
        <c:axId val="531888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88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1.1761197999999999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885232"/>
        <c:axId val="531886800"/>
      </c:barChart>
      <c:catAx>
        <c:axId val="53188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886800"/>
        <c:crosses val="autoZero"/>
        <c:auto val="1"/>
        <c:lblAlgn val="ctr"/>
        <c:lblOffset val="100"/>
        <c:noMultiLvlLbl val="0"/>
      </c:catAx>
      <c:valAx>
        <c:axId val="53188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88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212.89331000000001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62968"/>
        <c:axId val="531161792"/>
      </c:barChart>
      <c:catAx>
        <c:axId val="53116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61792"/>
        <c:crosses val="autoZero"/>
        <c:auto val="1"/>
        <c:lblAlgn val="ctr"/>
        <c:lblOffset val="100"/>
        <c:noMultiLvlLbl val="0"/>
      </c:catAx>
      <c:valAx>
        <c:axId val="53116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6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1.2242147999999999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62184"/>
        <c:axId val="531162576"/>
      </c:barChart>
      <c:catAx>
        <c:axId val="53116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62576"/>
        <c:crosses val="autoZero"/>
        <c:auto val="1"/>
        <c:lblAlgn val="ctr"/>
        <c:lblOffset val="100"/>
        <c:noMultiLvlLbl val="0"/>
      </c:catAx>
      <c:valAx>
        <c:axId val="531162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6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12.12153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64144"/>
        <c:axId val="531164928"/>
      </c:barChart>
      <c:catAx>
        <c:axId val="53116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64928"/>
        <c:crosses val="autoZero"/>
        <c:auto val="1"/>
        <c:lblAlgn val="ctr"/>
        <c:lblOffset val="100"/>
        <c:noMultiLvlLbl val="0"/>
      </c:catAx>
      <c:valAx>
        <c:axId val="53116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6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1.1761197999999999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57480"/>
        <c:axId val="531157872"/>
      </c:barChart>
      <c:catAx>
        <c:axId val="53115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57872"/>
        <c:crosses val="autoZero"/>
        <c:auto val="1"/>
        <c:lblAlgn val="ctr"/>
        <c:lblOffset val="100"/>
        <c:noMultiLvlLbl val="0"/>
      </c:catAx>
      <c:valAx>
        <c:axId val="53115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5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360.87310000000002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58656"/>
        <c:axId val="531159832"/>
      </c:barChart>
      <c:catAx>
        <c:axId val="53115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59832"/>
        <c:crosses val="autoZero"/>
        <c:auto val="1"/>
        <c:lblAlgn val="ctr"/>
        <c:lblOffset val="100"/>
        <c:noMultiLvlLbl val="0"/>
      </c:catAx>
      <c:valAx>
        <c:axId val="53115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8.1126900000000006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60224"/>
        <c:axId val="531159440"/>
      </c:barChart>
      <c:catAx>
        <c:axId val="53116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59440"/>
        <c:crosses val="autoZero"/>
        <c:auto val="1"/>
        <c:lblAlgn val="ctr"/>
        <c:lblOffset val="100"/>
        <c:noMultiLvlLbl val="0"/>
      </c:catAx>
      <c:valAx>
        <c:axId val="53115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이정림, ID : H1900908)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29일 13:16:06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1293.3336999999999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45.315327000000003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16.111173999999998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72.016000000000005</v>
      </c>
      <c r="G8" s="59">
        <f>'DRIs DATA 입력'!G8</f>
        <v>11.481999999999999</v>
      </c>
      <c r="H8" s="59">
        <f>'DRIs DATA 입력'!H8</f>
        <v>16.501999999999999</v>
      </c>
      <c r="I8" s="46"/>
      <c r="J8" s="59" t="s">
        <v>215</v>
      </c>
      <c r="K8" s="59">
        <f>'DRIs DATA 입력'!K8</f>
        <v>4.5449999999999999</v>
      </c>
      <c r="L8" s="59">
        <f>'DRIs DATA 입력'!L8</f>
        <v>20.061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527.46029999999996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12.708949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3.7656488000000001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212.89331000000001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112.13851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1.2340256999999999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1.2242147999999999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12.12153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1.1761197999999999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360.87310000000002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8.1126900000000006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1.8675451000000001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3.2440926999999999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422.86464999999998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772.40137000000004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2521.7831999999999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2000.027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213.45295999999999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81.795169999999999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10.00281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6.1458526000000004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401.06375000000003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2.3192244000000001E-2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1.5691575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126.4611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45.888297999999999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0" sqref="J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295</v>
      </c>
      <c r="B1" s="61" t="s">
        <v>319</v>
      </c>
      <c r="G1" s="62" t="s">
        <v>300</v>
      </c>
      <c r="H1" s="61" t="s">
        <v>320</v>
      </c>
    </row>
    <row r="3" spans="1:27" x14ac:dyDescent="0.3">
      <c r="A3" s="71" t="s">
        <v>321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322</v>
      </c>
      <c r="B4" s="69"/>
      <c r="C4" s="69"/>
      <c r="E4" s="66" t="s">
        <v>290</v>
      </c>
      <c r="F4" s="67"/>
      <c r="G4" s="67"/>
      <c r="H4" s="68"/>
      <c r="J4" s="66" t="s">
        <v>309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291</v>
      </c>
      <c r="V4" s="69"/>
      <c r="W4" s="69"/>
      <c r="X4" s="69"/>
      <c r="Y4" s="69"/>
      <c r="Z4" s="69"/>
    </row>
    <row r="5" spans="1:27" x14ac:dyDescent="0.3">
      <c r="A5" s="65"/>
      <c r="B5" s="65" t="s">
        <v>323</v>
      </c>
      <c r="C5" s="65" t="s">
        <v>284</v>
      </c>
      <c r="E5" s="65"/>
      <c r="F5" s="65" t="s">
        <v>49</v>
      </c>
      <c r="G5" s="65" t="s">
        <v>324</v>
      </c>
      <c r="H5" s="65" t="s">
        <v>45</v>
      </c>
      <c r="J5" s="65"/>
      <c r="K5" s="65" t="s">
        <v>325</v>
      </c>
      <c r="L5" s="65" t="s">
        <v>292</v>
      </c>
      <c r="N5" s="65"/>
      <c r="O5" s="65" t="s">
        <v>326</v>
      </c>
      <c r="P5" s="65" t="s">
        <v>293</v>
      </c>
      <c r="Q5" s="65" t="s">
        <v>310</v>
      </c>
      <c r="R5" s="65" t="s">
        <v>281</v>
      </c>
      <c r="S5" s="65" t="s">
        <v>284</v>
      </c>
      <c r="U5" s="65"/>
      <c r="V5" s="65" t="s">
        <v>327</v>
      </c>
      <c r="W5" s="65" t="s">
        <v>293</v>
      </c>
      <c r="X5" s="65" t="s">
        <v>328</v>
      </c>
      <c r="Y5" s="65" t="s">
        <v>281</v>
      </c>
      <c r="Z5" s="65" t="s">
        <v>284</v>
      </c>
    </row>
    <row r="6" spans="1:27" x14ac:dyDescent="0.3">
      <c r="A6" s="65" t="s">
        <v>329</v>
      </c>
      <c r="B6" s="65">
        <v>1800</v>
      </c>
      <c r="C6" s="65">
        <v>1293.3336999999999</v>
      </c>
      <c r="E6" s="65" t="s">
        <v>294</v>
      </c>
      <c r="F6" s="65">
        <v>55</v>
      </c>
      <c r="G6" s="65">
        <v>15</v>
      </c>
      <c r="H6" s="65">
        <v>7</v>
      </c>
      <c r="J6" s="65" t="s">
        <v>330</v>
      </c>
      <c r="K6" s="65">
        <v>0.1</v>
      </c>
      <c r="L6" s="65">
        <v>4</v>
      </c>
      <c r="N6" s="65" t="s">
        <v>331</v>
      </c>
      <c r="O6" s="65">
        <v>40</v>
      </c>
      <c r="P6" s="65">
        <v>50</v>
      </c>
      <c r="Q6" s="65">
        <v>0</v>
      </c>
      <c r="R6" s="65">
        <v>0</v>
      </c>
      <c r="S6" s="65">
        <v>45.315327000000003</v>
      </c>
      <c r="U6" s="65" t="s">
        <v>296</v>
      </c>
      <c r="V6" s="65">
        <v>0</v>
      </c>
      <c r="W6" s="65">
        <v>0</v>
      </c>
      <c r="X6" s="65">
        <v>20</v>
      </c>
      <c r="Y6" s="65">
        <v>0</v>
      </c>
      <c r="Z6" s="65">
        <v>16.111173999999998</v>
      </c>
    </row>
    <row r="7" spans="1:27" x14ac:dyDescent="0.3">
      <c r="E7" s="65" t="s">
        <v>311</v>
      </c>
      <c r="F7" s="65">
        <v>65</v>
      </c>
      <c r="G7" s="65">
        <v>30</v>
      </c>
      <c r="H7" s="65">
        <v>20</v>
      </c>
      <c r="J7" s="65" t="s">
        <v>311</v>
      </c>
      <c r="K7" s="65">
        <v>1</v>
      </c>
      <c r="L7" s="65">
        <v>10</v>
      </c>
    </row>
    <row r="8" spans="1:27" x14ac:dyDescent="0.3">
      <c r="E8" s="65" t="s">
        <v>312</v>
      </c>
      <c r="F8" s="65">
        <v>72.016000000000005</v>
      </c>
      <c r="G8" s="65">
        <v>11.481999999999999</v>
      </c>
      <c r="H8" s="65">
        <v>16.501999999999999</v>
      </c>
      <c r="J8" s="65" t="s">
        <v>332</v>
      </c>
      <c r="K8" s="65">
        <v>4.5449999999999999</v>
      </c>
      <c r="L8" s="65">
        <v>20.061</v>
      </c>
    </row>
    <row r="13" spans="1:27" x14ac:dyDescent="0.3">
      <c r="A13" s="70" t="s">
        <v>282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333</v>
      </c>
      <c r="B14" s="69"/>
      <c r="C14" s="69"/>
      <c r="D14" s="69"/>
      <c r="E14" s="69"/>
      <c r="F14" s="69"/>
      <c r="H14" s="69" t="s">
        <v>301</v>
      </c>
      <c r="I14" s="69"/>
      <c r="J14" s="69"/>
      <c r="K14" s="69"/>
      <c r="L14" s="69"/>
      <c r="M14" s="69"/>
      <c r="O14" s="69" t="s">
        <v>313</v>
      </c>
      <c r="P14" s="69"/>
      <c r="Q14" s="69"/>
      <c r="R14" s="69"/>
      <c r="S14" s="69"/>
      <c r="T14" s="69"/>
      <c r="V14" s="69" t="s">
        <v>302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327</v>
      </c>
      <c r="C15" s="65" t="s">
        <v>334</v>
      </c>
      <c r="D15" s="65" t="s">
        <v>310</v>
      </c>
      <c r="E15" s="65" t="s">
        <v>281</v>
      </c>
      <c r="F15" s="65" t="s">
        <v>284</v>
      </c>
      <c r="H15" s="65"/>
      <c r="I15" s="65" t="s">
        <v>327</v>
      </c>
      <c r="J15" s="65" t="s">
        <v>293</v>
      </c>
      <c r="K15" s="65" t="s">
        <v>310</v>
      </c>
      <c r="L15" s="65" t="s">
        <v>335</v>
      </c>
      <c r="M15" s="65" t="s">
        <v>336</v>
      </c>
      <c r="O15" s="65"/>
      <c r="P15" s="65" t="s">
        <v>327</v>
      </c>
      <c r="Q15" s="65" t="s">
        <v>293</v>
      </c>
      <c r="R15" s="65" t="s">
        <v>337</v>
      </c>
      <c r="S15" s="65" t="s">
        <v>281</v>
      </c>
      <c r="T15" s="65" t="s">
        <v>338</v>
      </c>
      <c r="V15" s="65"/>
      <c r="W15" s="65" t="s">
        <v>279</v>
      </c>
      <c r="X15" s="65" t="s">
        <v>293</v>
      </c>
      <c r="Y15" s="65" t="s">
        <v>310</v>
      </c>
      <c r="Z15" s="65" t="s">
        <v>281</v>
      </c>
      <c r="AA15" s="65" t="s">
        <v>284</v>
      </c>
    </row>
    <row r="16" spans="1:27" x14ac:dyDescent="0.3">
      <c r="A16" s="65" t="s">
        <v>283</v>
      </c>
      <c r="B16" s="65">
        <v>430</v>
      </c>
      <c r="C16" s="65">
        <v>600</v>
      </c>
      <c r="D16" s="65">
        <v>0</v>
      </c>
      <c r="E16" s="65">
        <v>3000</v>
      </c>
      <c r="F16" s="65">
        <v>527.46029999999996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12.708949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3.7656488000000001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212.89331000000001</v>
      </c>
    </row>
    <row r="23" spans="1:62" x14ac:dyDescent="0.3">
      <c r="A23" s="70" t="s">
        <v>303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339</v>
      </c>
      <c r="B24" s="69"/>
      <c r="C24" s="69"/>
      <c r="D24" s="69"/>
      <c r="E24" s="69"/>
      <c r="F24" s="69"/>
      <c r="H24" s="69" t="s">
        <v>297</v>
      </c>
      <c r="I24" s="69"/>
      <c r="J24" s="69"/>
      <c r="K24" s="69"/>
      <c r="L24" s="69"/>
      <c r="M24" s="69"/>
      <c r="O24" s="69" t="s">
        <v>304</v>
      </c>
      <c r="P24" s="69"/>
      <c r="Q24" s="69"/>
      <c r="R24" s="69"/>
      <c r="S24" s="69"/>
      <c r="T24" s="69"/>
      <c r="V24" s="69" t="s">
        <v>340</v>
      </c>
      <c r="W24" s="69"/>
      <c r="X24" s="69"/>
      <c r="Y24" s="69"/>
      <c r="Z24" s="69"/>
      <c r="AA24" s="69"/>
      <c r="AC24" s="69" t="s">
        <v>314</v>
      </c>
      <c r="AD24" s="69"/>
      <c r="AE24" s="69"/>
      <c r="AF24" s="69"/>
      <c r="AG24" s="69"/>
      <c r="AH24" s="69"/>
      <c r="AJ24" s="69" t="s">
        <v>305</v>
      </c>
      <c r="AK24" s="69"/>
      <c r="AL24" s="69"/>
      <c r="AM24" s="69"/>
      <c r="AN24" s="69"/>
      <c r="AO24" s="69"/>
      <c r="AQ24" s="69" t="s">
        <v>278</v>
      </c>
      <c r="AR24" s="69"/>
      <c r="AS24" s="69"/>
      <c r="AT24" s="69"/>
      <c r="AU24" s="69"/>
      <c r="AV24" s="69"/>
      <c r="AX24" s="69" t="s">
        <v>341</v>
      </c>
      <c r="AY24" s="69"/>
      <c r="AZ24" s="69"/>
      <c r="BA24" s="69"/>
      <c r="BB24" s="69"/>
      <c r="BC24" s="69"/>
      <c r="BE24" s="69" t="s">
        <v>306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293</v>
      </c>
      <c r="D25" s="65" t="s">
        <v>310</v>
      </c>
      <c r="E25" s="65" t="s">
        <v>281</v>
      </c>
      <c r="F25" s="65" t="s">
        <v>338</v>
      </c>
      <c r="H25" s="65"/>
      <c r="I25" s="65" t="s">
        <v>279</v>
      </c>
      <c r="J25" s="65" t="s">
        <v>342</v>
      </c>
      <c r="K25" s="65" t="s">
        <v>310</v>
      </c>
      <c r="L25" s="65" t="s">
        <v>281</v>
      </c>
      <c r="M25" s="65" t="s">
        <v>284</v>
      </c>
      <c r="O25" s="65"/>
      <c r="P25" s="65" t="s">
        <v>326</v>
      </c>
      <c r="Q25" s="65" t="s">
        <v>293</v>
      </c>
      <c r="R25" s="65" t="s">
        <v>310</v>
      </c>
      <c r="S25" s="65" t="s">
        <v>281</v>
      </c>
      <c r="T25" s="65" t="s">
        <v>284</v>
      </c>
      <c r="V25" s="65"/>
      <c r="W25" s="65" t="s">
        <v>343</v>
      </c>
      <c r="X25" s="65" t="s">
        <v>293</v>
      </c>
      <c r="Y25" s="65" t="s">
        <v>310</v>
      </c>
      <c r="Z25" s="65" t="s">
        <v>344</v>
      </c>
      <c r="AA25" s="65" t="s">
        <v>284</v>
      </c>
      <c r="AC25" s="65"/>
      <c r="AD25" s="65" t="s">
        <v>279</v>
      </c>
      <c r="AE25" s="65" t="s">
        <v>334</v>
      </c>
      <c r="AF25" s="65" t="s">
        <v>310</v>
      </c>
      <c r="AG25" s="65" t="s">
        <v>281</v>
      </c>
      <c r="AH25" s="65" t="s">
        <v>338</v>
      </c>
      <c r="AJ25" s="65"/>
      <c r="AK25" s="65" t="s">
        <v>279</v>
      </c>
      <c r="AL25" s="65" t="s">
        <v>334</v>
      </c>
      <c r="AM25" s="65" t="s">
        <v>337</v>
      </c>
      <c r="AN25" s="65" t="s">
        <v>281</v>
      </c>
      <c r="AO25" s="65" t="s">
        <v>284</v>
      </c>
      <c r="AQ25" s="65"/>
      <c r="AR25" s="65" t="s">
        <v>326</v>
      </c>
      <c r="AS25" s="65" t="s">
        <v>342</v>
      </c>
      <c r="AT25" s="65" t="s">
        <v>310</v>
      </c>
      <c r="AU25" s="65" t="s">
        <v>281</v>
      </c>
      <c r="AV25" s="65" t="s">
        <v>336</v>
      </c>
      <c r="AX25" s="65"/>
      <c r="AY25" s="65" t="s">
        <v>279</v>
      </c>
      <c r="AZ25" s="65" t="s">
        <v>293</v>
      </c>
      <c r="BA25" s="65" t="s">
        <v>310</v>
      </c>
      <c r="BB25" s="65" t="s">
        <v>345</v>
      </c>
      <c r="BC25" s="65" t="s">
        <v>338</v>
      </c>
      <c r="BE25" s="65"/>
      <c r="BF25" s="65" t="s">
        <v>279</v>
      </c>
      <c r="BG25" s="65" t="s">
        <v>293</v>
      </c>
      <c r="BH25" s="65" t="s">
        <v>310</v>
      </c>
      <c r="BI25" s="65" t="s">
        <v>281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112.13851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1.2340256999999999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1.2242147999999999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12.12153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1.1761197999999999</v>
      </c>
      <c r="AJ26" s="65" t="s">
        <v>286</v>
      </c>
      <c r="AK26" s="65">
        <v>320</v>
      </c>
      <c r="AL26" s="65">
        <v>400</v>
      </c>
      <c r="AM26" s="65">
        <v>0</v>
      </c>
      <c r="AN26" s="65">
        <v>1000</v>
      </c>
      <c r="AO26" s="65">
        <v>360.87310000000002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8.1126900000000006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1.8675451000000001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3.2440926999999999</v>
      </c>
    </row>
    <row r="33" spans="1:68" x14ac:dyDescent="0.3">
      <c r="A33" s="70" t="s">
        <v>346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298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347</v>
      </c>
      <c r="W34" s="69"/>
      <c r="X34" s="69"/>
      <c r="Y34" s="69"/>
      <c r="Z34" s="69"/>
      <c r="AA34" s="69"/>
      <c r="AC34" s="69" t="s">
        <v>315</v>
      </c>
      <c r="AD34" s="69"/>
      <c r="AE34" s="69"/>
      <c r="AF34" s="69"/>
      <c r="AG34" s="69"/>
      <c r="AH34" s="69"/>
      <c r="AJ34" s="69" t="s">
        <v>277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293</v>
      </c>
      <c r="D35" s="65" t="s">
        <v>328</v>
      </c>
      <c r="E35" s="65" t="s">
        <v>281</v>
      </c>
      <c r="F35" s="65" t="s">
        <v>284</v>
      </c>
      <c r="H35" s="65"/>
      <c r="I35" s="65" t="s">
        <v>326</v>
      </c>
      <c r="J35" s="65" t="s">
        <v>293</v>
      </c>
      <c r="K35" s="65" t="s">
        <v>348</v>
      </c>
      <c r="L35" s="65" t="s">
        <v>344</v>
      </c>
      <c r="M35" s="65" t="s">
        <v>284</v>
      </c>
      <c r="O35" s="65"/>
      <c r="P35" s="65" t="s">
        <v>279</v>
      </c>
      <c r="Q35" s="65" t="s">
        <v>293</v>
      </c>
      <c r="R35" s="65" t="s">
        <v>310</v>
      </c>
      <c r="S35" s="65" t="s">
        <v>345</v>
      </c>
      <c r="T35" s="65" t="s">
        <v>284</v>
      </c>
      <c r="V35" s="65"/>
      <c r="W35" s="65" t="s">
        <v>327</v>
      </c>
      <c r="X35" s="65" t="s">
        <v>334</v>
      </c>
      <c r="Y35" s="65" t="s">
        <v>337</v>
      </c>
      <c r="Z35" s="65" t="s">
        <v>335</v>
      </c>
      <c r="AA35" s="65" t="s">
        <v>284</v>
      </c>
      <c r="AC35" s="65"/>
      <c r="AD35" s="65" t="s">
        <v>279</v>
      </c>
      <c r="AE35" s="65" t="s">
        <v>349</v>
      </c>
      <c r="AF35" s="65" t="s">
        <v>310</v>
      </c>
      <c r="AG35" s="65" t="s">
        <v>281</v>
      </c>
      <c r="AH35" s="65" t="s">
        <v>284</v>
      </c>
      <c r="AJ35" s="65"/>
      <c r="AK35" s="65" t="s">
        <v>279</v>
      </c>
      <c r="AL35" s="65" t="s">
        <v>293</v>
      </c>
      <c r="AM35" s="65" t="s">
        <v>310</v>
      </c>
      <c r="AN35" s="65" t="s">
        <v>281</v>
      </c>
      <c r="AO35" s="65" t="s">
        <v>284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422.86464999999998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772.40137000000004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2521.7831999999999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2000.027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213.45295999999999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81.795169999999999</v>
      </c>
    </row>
    <row r="43" spans="1:68" x14ac:dyDescent="0.3">
      <c r="A43" s="70" t="s">
        <v>316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287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307</v>
      </c>
      <c r="P44" s="69"/>
      <c r="Q44" s="69"/>
      <c r="R44" s="69"/>
      <c r="S44" s="69"/>
      <c r="T44" s="69"/>
      <c r="V44" s="69" t="s">
        <v>280</v>
      </c>
      <c r="W44" s="69"/>
      <c r="X44" s="69"/>
      <c r="Y44" s="69"/>
      <c r="Z44" s="69"/>
      <c r="AA44" s="69"/>
      <c r="AC44" s="69" t="s">
        <v>350</v>
      </c>
      <c r="AD44" s="69"/>
      <c r="AE44" s="69"/>
      <c r="AF44" s="69"/>
      <c r="AG44" s="69"/>
      <c r="AH44" s="69"/>
      <c r="AJ44" s="69" t="s">
        <v>351</v>
      </c>
      <c r="AK44" s="69"/>
      <c r="AL44" s="69"/>
      <c r="AM44" s="69"/>
      <c r="AN44" s="69"/>
      <c r="AO44" s="69"/>
      <c r="AQ44" s="69" t="s">
        <v>317</v>
      </c>
      <c r="AR44" s="69"/>
      <c r="AS44" s="69"/>
      <c r="AT44" s="69"/>
      <c r="AU44" s="69"/>
      <c r="AV44" s="69"/>
      <c r="AX44" s="69" t="s">
        <v>299</v>
      </c>
      <c r="AY44" s="69"/>
      <c r="AZ44" s="69"/>
      <c r="BA44" s="69"/>
      <c r="BB44" s="69"/>
      <c r="BC44" s="69"/>
      <c r="BE44" s="69" t="s">
        <v>285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293</v>
      </c>
      <c r="D45" s="65" t="s">
        <v>310</v>
      </c>
      <c r="E45" s="65" t="s">
        <v>281</v>
      </c>
      <c r="F45" s="65" t="s">
        <v>338</v>
      </c>
      <c r="H45" s="65"/>
      <c r="I45" s="65" t="s">
        <v>326</v>
      </c>
      <c r="J45" s="65" t="s">
        <v>293</v>
      </c>
      <c r="K45" s="65" t="s">
        <v>310</v>
      </c>
      <c r="L45" s="65" t="s">
        <v>281</v>
      </c>
      <c r="M45" s="65" t="s">
        <v>352</v>
      </c>
      <c r="O45" s="65"/>
      <c r="P45" s="65" t="s">
        <v>279</v>
      </c>
      <c r="Q45" s="65" t="s">
        <v>293</v>
      </c>
      <c r="R45" s="65" t="s">
        <v>310</v>
      </c>
      <c r="S45" s="65" t="s">
        <v>281</v>
      </c>
      <c r="T45" s="65" t="s">
        <v>284</v>
      </c>
      <c r="V45" s="65"/>
      <c r="W45" s="65" t="s">
        <v>279</v>
      </c>
      <c r="X45" s="65" t="s">
        <v>349</v>
      </c>
      <c r="Y45" s="65" t="s">
        <v>310</v>
      </c>
      <c r="Z45" s="65" t="s">
        <v>353</v>
      </c>
      <c r="AA45" s="65" t="s">
        <v>284</v>
      </c>
      <c r="AC45" s="65"/>
      <c r="AD45" s="65" t="s">
        <v>279</v>
      </c>
      <c r="AE45" s="65" t="s">
        <v>293</v>
      </c>
      <c r="AF45" s="65" t="s">
        <v>310</v>
      </c>
      <c r="AG45" s="65" t="s">
        <v>281</v>
      </c>
      <c r="AH45" s="65" t="s">
        <v>284</v>
      </c>
      <c r="AJ45" s="65"/>
      <c r="AK45" s="65" t="s">
        <v>279</v>
      </c>
      <c r="AL45" s="65" t="s">
        <v>293</v>
      </c>
      <c r="AM45" s="65" t="s">
        <v>310</v>
      </c>
      <c r="AN45" s="65" t="s">
        <v>281</v>
      </c>
      <c r="AO45" s="65" t="s">
        <v>284</v>
      </c>
      <c r="AQ45" s="65"/>
      <c r="AR45" s="65" t="s">
        <v>354</v>
      </c>
      <c r="AS45" s="65" t="s">
        <v>349</v>
      </c>
      <c r="AT45" s="65" t="s">
        <v>337</v>
      </c>
      <c r="AU45" s="65" t="s">
        <v>281</v>
      </c>
      <c r="AV45" s="65" t="s">
        <v>284</v>
      </c>
      <c r="AX45" s="65"/>
      <c r="AY45" s="65" t="s">
        <v>354</v>
      </c>
      <c r="AZ45" s="65" t="s">
        <v>293</v>
      </c>
      <c r="BA45" s="65" t="s">
        <v>310</v>
      </c>
      <c r="BB45" s="65" t="s">
        <v>281</v>
      </c>
      <c r="BC45" s="65" t="s">
        <v>284</v>
      </c>
      <c r="BE45" s="65"/>
      <c r="BF45" s="65" t="s">
        <v>279</v>
      </c>
      <c r="BG45" s="65" t="s">
        <v>355</v>
      </c>
      <c r="BH45" s="65" t="s">
        <v>310</v>
      </c>
      <c r="BI45" s="65" t="s">
        <v>335</v>
      </c>
      <c r="BJ45" s="65" t="s">
        <v>336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10.00281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6.1458526000000004</v>
      </c>
      <c r="O46" s="65" t="s">
        <v>288</v>
      </c>
      <c r="P46" s="65">
        <v>600</v>
      </c>
      <c r="Q46" s="65">
        <v>800</v>
      </c>
      <c r="R46" s="65">
        <v>0</v>
      </c>
      <c r="S46" s="65">
        <v>10000</v>
      </c>
      <c r="T46" s="65">
        <v>401.06375000000003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2.3192244000000001E-2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1.5691575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126.4611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45.888297999999999</v>
      </c>
      <c r="AX46" s="65" t="s">
        <v>289</v>
      </c>
      <c r="AY46" s="65"/>
      <c r="AZ46" s="65"/>
      <c r="BA46" s="65"/>
      <c r="BB46" s="65"/>
      <c r="BC46" s="65"/>
      <c r="BE46" s="65" t="s">
        <v>308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7" sqref="F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356</v>
      </c>
      <c r="B2" s="61" t="s">
        <v>357</v>
      </c>
      <c r="C2" s="61" t="s">
        <v>318</v>
      </c>
      <c r="D2" s="61">
        <v>64</v>
      </c>
      <c r="E2" s="61">
        <v>1293.3336999999999</v>
      </c>
      <c r="F2" s="61">
        <v>197.76668000000001</v>
      </c>
      <c r="G2" s="61">
        <v>31.53124</v>
      </c>
      <c r="H2" s="61">
        <v>16.700095999999998</v>
      </c>
      <c r="I2" s="61">
        <v>14.831144</v>
      </c>
      <c r="J2" s="61">
        <v>45.315327000000003</v>
      </c>
      <c r="K2" s="61">
        <v>24.540628000000002</v>
      </c>
      <c r="L2" s="61">
        <v>20.774695999999999</v>
      </c>
      <c r="M2" s="61">
        <v>16.111173999999998</v>
      </c>
      <c r="N2" s="61">
        <v>2.018529</v>
      </c>
      <c r="O2" s="61">
        <v>8.4604350000000004</v>
      </c>
      <c r="P2" s="61">
        <v>692.36580000000004</v>
      </c>
      <c r="Q2" s="61">
        <v>13.163444500000001</v>
      </c>
      <c r="R2" s="61">
        <v>527.46029999999996</v>
      </c>
      <c r="S2" s="61">
        <v>179.97728000000001</v>
      </c>
      <c r="T2" s="61">
        <v>4169.7950000000001</v>
      </c>
      <c r="U2" s="61">
        <v>3.7656488000000001</v>
      </c>
      <c r="V2" s="61">
        <v>12.708949</v>
      </c>
      <c r="W2" s="61">
        <v>212.89331000000001</v>
      </c>
      <c r="X2" s="61">
        <v>112.13851</v>
      </c>
      <c r="Y2" s="61">
        <v>1.2340256999999999</v>
      </c>
      <c r="Z2" s="61">
        <v>1.2242147999999999</v>
      </c>
      <c r="AA2" s="61">
        <v>12.12153</v>
      </c>
      <c r="AB2" s="61">
        <v>1.1761197999999999</v>
      </c>
      <c r="AC2" s="61">
        <v>360.87310000000002</v>
      </c>
      <c r="AD2" s="61">
        <v>8.1126900000000006</v>
      </c>
      <c r="AE2" s="61">
        <v>1.8675451000000001</v>
      </c>
      <c r="AF2" s="61">
        <v>3.2440926999999999</v>
      </c>
      <c r="AG2" s="61">
        <v>422.86464999999998</v>
      </c>
      <c r="AH2" s="61">
        <v>182.19835</v>
      </c>
      <c r="AI2" s="61">
        <v>240.66632000000001</v>
      </c>
      <c r="AJ2" s="61">
        <v>772.40137000000004</v>
      </c>
      <c r="AK2" s="61">
        <v>2521.7831999999999</v>
      </c>
      <c r="AL2" s="61">
        <v>213.45295999999999</v>
      </c>
      <c r="AM2" s="61">
        <v>2000.027</v>
      </c>
      <c r="AN2" s="61">
        <v>81.795169999999999</v>
      </c>
      <c r="AO2" s="61">
        <v>10.00281</v>
      </c>
      <c r="AP2" s="61">
        <v>7.2596780000000001</v>
      </c>
      <c r="AQ2" s="61">
        <v>2.7431318999999998</v>
      </c>
      <c r="AR2" s="61">
        <v>6.1458526000000004</v>
      </c>
      <c r="AS2" s="61">
        <v>401.06375000000003</v>
      </c>
      <c r="AT2" s="61">
        <v>2.3192244000000001E-2</v>
      </c>
      <c r="AU2" s="61">
        <v>1.5691575</v>
      </c>
      <c r="AV2" s="61">
        <v>126.4611</v>
      </c>
      <c r="AW2" s="61">
        <v>45.888297999999999</v>
      </c>
      <c r="AX2" s="61">
        <v>0.11960601999999999</v>
      </c>
      <c r="AY2" s="61">
        <v>0.79018885000000005</v>
      </c>
      <c r="AZ2" s="61">
        <v>199.00996000000001</v>
      </c>
      <c r="BA2" s="61">
        <v>28.816960999999999</v>
      </c>
      <c r="BB2" s="61">
        <v>9.7247190000000003</v>
      </c>
      <c r="BC2" s="61">
        <v>10.46274</v>
      </c>
      <c r="BD2" s="61">
        <v>8.6110980000000001</v>
      </c>
      <c r="BE2" s="61">
        <v>0.29329043999999999</v>
      </c>
      <c r="BF2" s="61">
        <v>1.7548280999999999</v>
      </c>
      <c r="BG2" s="61">
        <v>1.3877448000000001E-3</v>
      </c>
      <c r="BH2" s="61">
        <v>4.2716089999999998E-2</v>
      </c>
      <c r="BI2" s="61">
        <v>3.6482540000000001E-2</v>
      </c>
      <c r="BJ2" s="61">
        <v>0.14197124999999999</v>
      </c>
      <c r="BK2" s="61">
        <v>1.0674960000000001E-4</v>
      </c>
      <c r="BL2" s="61">
        <v>0.4700607</v>
      </c>
      <c r="BM2" s="61">
        <v>2.0606034000000002</v>
      </c>
      <c r="BN2" s="61">
        <v>0.46273112</v>
      </c>
      <c r="BO2" s="61">
        <v>33.693798000000001</v>
      </c>
      <c r="BP2" s="61">
        <v>4.0170219999999999</v>
      </c>
      <c r="BQ2" s="61">
        <v>10.846638</v>
      </c>
      <c r="BR2" s="61">
        <v>45.095745000000001</v>
      </c>
      <c r="BS2" s="61">
        <v>27.973344999999998</v>
      </c>
      <c r="BT2" s="61">
        <v>4.5485389999999999</v>
      </c>
      <c r="BU2" s="61">
        <v>0.3356883</v>
      </c>
      <c r="BV2" s="61">
        <v>2.1324953000000001E-2</v>
      </c>
      <c r="BW2" s="61">
        <v>0.38223731999999999</v>
      </c>
      <c r="BX2" s="61">
        <v>0.70596270000000005</v>
      </c>
      <c r="BY2" s="61">
        <v>0.1305095</v>
      </c>
      <c r="BZ2" s="61">
        <v>1.6694997000000001E-3</v>
      </c>
      <c r="CA2" s="61">
        <v>0.59697789999999995</v>
      </c>
      <c r="CB2" s="61">
        <v>7.9397510000000001E-3</v>
      </c>
      <c r="CC2" s="61">
        <v>0.12440171999999999</v>
      </c>
      <c r="CD2" s="61">
        <v>0.90683230000000004</v>
      </c>
      <c r="CE2" s="61">
        <v>0.12790035999999999</v>
      </c>
      <c r="CF2" s="61">
        <v>6.6678169999999995E-2</v>
      </c>
      <c r="CG2" s="61">
        <v>2.4750000000000001E-7</v>
      </c>
      <c r="CH2" s="61">
        <v>1.3618464E-2</v>
      </c>
      <c r="CI2" s="61">
        <v>2.5329929999999999E-3</v>
      </c>
      <c r="CJ2" s="61">
        <v>1.9397062</v>
      </c>
      <c r="CK2" s="61">
        <v>3.3474657999999997E-2</v>
      </c>
      <c r="CL2" s="61">
        <v>2.6925685000000001</v>
      </c>
      <c r="CM2" s="61">
        <v>1.9630981999999999</v>
      </c>
      <c r="CN2" s="61">
        <v>1270.191</v>
      </c>
      <c r="CO2" s="61">
        <v>2288.0286000000001</v>
      </c>
      <c r="CP2" s="61">
        <v>1287.8619000000001</v>
      </c>
      <c r="CQ2" s="61">
        <v>533.71310000000005</v>
      </c>
      <c r="CR2" s="61">
        <v>235.25676000000001</v>
      </c>
      <c r="CS2" s="61">
        <v>283.53919999999999</v>
      </c>
      <c r="CT2" s="61">
        <v>1260.2261000000001</v>
      </c>
      <c r="CU2" s="61">
        <v>816.64484000000004</v>
      </c>
      <c r="CV2" s="61">
        <v>909.20320000000004</v>
      </c>
      <c r="CW2" s="61">
        <v>930.63199999999995</v>
      </c>
      <c r="CX2" s="61">
        <v>233.75348</v>
      </c>
      <c r="CY2" s="61">
        <v>1548.7418</v>
      </c>
      <c r="CZ2" s="61">
        <v>891.25609999999995</v>
      </c>
      <c r="DA2" s="61">
        <v>1614.067</v>
      </c>
      <c r="DB2" s="61">
        <v>1597.2766999999999</v>
      </c>
      <c r="DC2" s="61">
        <v>2372.7343999999998</v>
      </c>
      <c r="DD2" s="61">
        <v>5190.1073999999999</v>
      </c>
      <c r="DE2" s="61">
        <v>866.8614</v>
      </c>
      <c r="DF2" s="61">
        <v>2447.3991999999998</v>
      </c>
      <c r="DG2" s="61">
        <v>1091.7460000000001</v>
      </c>
      <c r="DH2" s="61">
        <v>40.866591999999997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28.816960999999999</v>
      </c>
      <c r="B6">
        <f>BB2</f>
        <v>9.7247190000000003</v>
      </c>
      <c r="C6">
        <f>BC2</f>
        <v>10.46274</v>
      </c>
      <c r="D6">
        <f>BD2</f>
        <v>8.6110980000000001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35" sqref="M35:M3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20840</v>
      </c>
      <c r="C2" s="56">
        <f ca="1">YEAR(TODAY())-YEAR(B2)+IF(TODAY()&gt;=DATE(YEAR(TODAY()),MONTH(B2),DAY(B2)),0,-1)</f>
        <v>64</v>
      </c>
      <c r="E2" s="52">
        <v>156.5</v>
      </c>
      <c r="F2" s="53" t="s">
        <v>275</v>
      </c>
      <c r="G2" s="52">
        <v>59.5</v>
      </c>
      <c r="H2" s="51" t="s">
        <v>40</v>
      </c>
      <c r="I2" s="72">
        <f>ROUND(G3/E3^2,1)</f>
        <v>24.3</v>
      </c>
    </row>
    <row r="3" spans="1:9" x14ac:dyDescent="0.3">
      <c r="E3" s="51">
        <f>E2/100</f>
        <v>1.5649999999999999</v>
      </c>
      <c r="F3" s="51" t="s">
        <v>39</v>
      </c>
      <c r="G3" s="51">
        <f>G2</f>
        <v>59.5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이정림, ID : H1900908)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29일 13:16:06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44468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156.5</v>
      </c>
      <c r="L12" s="129"/>
      <c r="M12" s="122">
        <f>'개인정보 및 신체계측 입력'!G2</f>
        <v>59.5</v>
      </c>
      <c r="N12" s="123"/>
      <c r="O12" s="118" t="s">
        <v>270</v>
      </c>
      <c r="P12" s="112"/>
      <c r="Q12" s="115">
        <f>'개인정보 및 신체계측 입력'!I2</f>
        <v>24.3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이정림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72.016000000000005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11.481999999999999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16.501999999999999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20.100000000000001</v>
      </c>
      <c r="L72" s="36" t="s">
        <v>52</v>
      </c>
      <c r="M72" s="36">
        <f>ROUND('DRIs DATA'!K8,1)</f>
        <v>4.5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70.33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105.91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112.14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78.41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52.86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168.12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100.03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2021-09-29T04:24:16Z</dcterms:modified>
</cp:coreProperties>
</file>