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<sst xmlns="http://schemas.openxmlformats.org/spreadsheetml/2006/main" count="692" uniqueCount="337">
  <si>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</si>
  <si>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</si>
  <si>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</si>
  <si>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</si>
  <si>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</si>
  <si>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</si>
  <si>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</si>
  <si>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</si>
  <si>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</si>
  <si>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</si>
  <si>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</si>
  <si>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</si>
  <si>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</si>
  <si>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</si>
  <si>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</si>
  <si>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</si>
  <si>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</si>
  <si>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</si>
  <si>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</si>
  <si>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</si>
  <si>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</si>
  <si>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</si>
  <si>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</si>
  <si>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</si>
  <si>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</si>
  <si>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</si>
  <si>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</si>
  <si>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</si>
  <si>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</si>
  <si>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</si>
  <si>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</si>
  <si>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</si>
  <si>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</si>
  <si>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</si>
  <si>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</si>
  <si>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</si>
  <si>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</si>
  <si>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</si>
  <si>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</si>
  <si>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</si>
  <si>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</si>
  <si>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</si>
  <si>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</si>
  <si>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</si>
  <si>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</si>
  <si>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</si>
  <si>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</si>
  <si>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</si>
  <si>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</si>
  <si>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</si>
  <si>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</si>
  <si>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</si>
  <si>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</si>
  <si>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</si>
  <si>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</si>
  <si>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</si>
  <si>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</si>
  <si>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</si>
  <si>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</si>
  <si>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</si>
  <si>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</si>
  <si>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</si>
  <si>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</si>
  <si>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</si>
  <si>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</si>
  <si>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</si>
  <si>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</si>
  <si>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</si>
  <si>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</si>
  <si>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</si>
  <si>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</si>
  <si>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</si>
  <si>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</si>
  <si>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</si>
  <si>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</si>
  <si>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</si>
  <si>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</si>
  <si>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</si>
  <si>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</si>
  <si>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</si>
  <si>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</si>
  <si>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</si>
  <si>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</si>
  <si>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</si>
  <si>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</si>
  <si>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</si>
  <si>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</si>
  <si>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</si>
  <si>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</si>
  <si>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</si>
  <si>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</si>
  <si>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</si>
  <si>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</si>
  <si>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</si>
  <si>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</si>
  <si>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</si>
  <si>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</si>
  <si>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</si>
  <si>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</si>
  <si>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</si>
  <si>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</si>
  <si>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</si>
  <si>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</si>
  <si>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</si>
  <si>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</si>
  <si>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</si>
  <si>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</si>
  <si>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</si>
  <si>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</si>
  <si>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</si>
  <si>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</si>
  <si>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</si>
  <si>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</si>
  <si>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</si>
  <si>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</si>
  <si>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</si>
  <si>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</si>
  <si>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</si>
  <si>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</si>
  <si>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</si>
  <si>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</si>
  <si>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</si>
  <si>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</si>
  <si>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</si>
  <si>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</si>
  <si>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</si>
  <si>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</si>
  <si>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</si>
  <si>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</si>
  <si>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</si>
  <si>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</si>
  <si>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</si>
  <si>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</si>
  <si>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</si>
  <si>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</si>
  <si>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</si>
  <si>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</si>
  <si>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</si>
  <si>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</si>
  <si>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</si>
  <si>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</si>
  <si>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</si>
  <si>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</si>
  <si>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</si>
  <si>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</si>
  <si>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</si>
  <si>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</si>
  <si>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</si>
  <si>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</si>
  <si>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</si>
  <si>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</si>
  <si>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</si>
  <si>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</si>
  <si>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</si>
  <si>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</si>
  <si>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</si>
  <si>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</si>
  <si>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</si>
  <si>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</si>
  <si>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</si>
  <si>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</si>
  <si>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</si>
  <si>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</si>
  <si>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</si>
  <si>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</si>
  <si>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</si>
  <si>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</si>
  <si>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</si>
  <si>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</si>
  <si>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</si>
  <si>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</si>
  <si>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</si>
  <si>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</si>
  <si>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</si>
  <si>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</si>
  <si>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</si>
  <si>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</si>
  <si>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</si>
  <si>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</si>
  <si>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</si>
  <si>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</si>
  <si>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</si>
  <si>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</si>
  <si>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</si>
  <si>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</si>
  <si>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</si>
  <si>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</si>
  <si>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</si>
  <si>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</si>
  <si>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</si>
  <si>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</si>
  <si>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</si>
  <si>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</si>
  <si>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</si>
  <si>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</si>
  <si>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</si>
  <si>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</si>
  <si>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</si>
  <si>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</si>
  <si>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</si>
  <si>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</si>
  <si>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</si>
  <si>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</si>
  <si>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</si>
  <si>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</si>
  <si>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</si>
  <si>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</si>
  <si>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</si>
  <si>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</si>
  <si>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</si>
  <si>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</si>
  <si>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</si>
  <si>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</si>
  <si>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</si>
  <si>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</si>
  <si>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</si>
  <si>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</si>
  <si>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</si>
  <si>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</si>
  <si>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</si>
  <si>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</si>
  <si>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</si>
  <si>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</si>
  <si>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</si>
  <si>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</si>
  <si>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</si>
  <si>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</si>
  <si>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</si>
  <si>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</si>
  <si>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</si>
  <si>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</si>
  <si>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</si>
  <si>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</si>
  <si>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</si>
  <si>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</si>
  <si>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</si>
  <si>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</si>
  <si>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</si>
  <si>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</si>
  <si>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</si>
  <si>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</si>
  <si>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</si>
  <si>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</si>
  <si>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</si>
  <si>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</si>
  <si>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</si>
  <si>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</si>
  <si>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</si>
  <si>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</si>
  <si>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</si>
  <si>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</si>
  <si>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</si>
  <si>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</si>
  <si>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</si>
  <si>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</si>
  <si>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</si>
  <si>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</si>
  <si>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</si>
  <si>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</si>
  <si>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</si>
  <si>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</si>
  <si>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</si>
  <si>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</si>
  <si>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</si>
  <si>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</si>
  <si>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</si>
  <si>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</si>
  <si>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</si>
  <si>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</si>
  <si>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</si>
  <si>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</si>
  <si>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</si>
  <si>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</si>
  <si>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</si>
  <si>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</si>
  <si>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</si>
  <si>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</si>
  <si>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</si>
  <si>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</si>
  <si>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</si>
  <si>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</si>
  <si>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</si>
  <si>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</si>
  <si>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</si>
  <si>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</si>
  <si>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</si>
  <si>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</si>
  <si>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</si>
  <si>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</si>
  <si>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</si>
  <si>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</si>
  <si>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</si>
  <si>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</si>
  <si>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</si>
  <si>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</si>
  <si>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</si>
  <si>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</si>
  <si>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</si>
  <si>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</si>
  <si>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</si>
  <si>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</si>
  <si>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</si>
  <si>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</si>
  <si>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</si>
  <si>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</si>
  <si>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</si>
  <si>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</si>
  <si>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</si>
  <si>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</si>
  <si>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</si>
  <si>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</si>
  <si>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</si>
  <si>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</si>
  <si>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</si>
  <si>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</si>
  <si>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</si>
  <si>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</si>
  <si>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</si>
  <si>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</si>
  <si>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</si>
  <si>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</si>
  <si>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</si>
  <si>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(설문지 : FFQ 95문항 설문지, 사용자 : 김정만, ID : H1900913)</t>
  </si>
  <si>
    <t>2021년 10월 06일 10:45:22</t>
  </si>
  <si>
    <t>불포화지방산</t>
    <phoneticPr fontId="1" type="noConversion"/>
  </si>
  <si>
    <t>적정비율(최대)</t>
    <phoneticPr fontId="1" type="noConversion"/>
  </si>
  <si>
    <t>비타민D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</si>
  <si>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</si>
  <si>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</si>
  <si>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</si>
  <si>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</si>
  <si>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</si>
  <si>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</si>
  <si>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</si>
  <si>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H1900913</t>
  </si>
  <si>
    <t>김정만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</si>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</sst>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79.302764999999994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49704"/>
        <c:axId val="536843040"/>
      </c:barChart>
      <c:catAx>
        <c:axId val="53684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43040"/>
        <c:crosses val="autoZero"/>
        <c:auto val="1"/>
        <c:lblAlgn val="ctr"/>
        <c:lblOffset val="100"/>
        <c:noMultiLvlLbl val="0"/>
      </c:catAx>
      <c:valAx>
        <c:axId val="53684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4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3.2092173000000002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60912"/>
        <c:axId val="546362872"/>
      </c:barChart>
      <c:catAx>
        <c:axId val="54636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2872"/>
        <c:crosses val="autoZero"/>
        <c:auto val="1"/>
        <c:lblAlgn val="ctr"/>
        <c:lblOffset val="100"/>
        <c:noMultiLvlLbl val="0"/>
      </c:catAx>
      <c:valAx>
        <c:axId val="54636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6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2.5042620000000002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61696"/>
        <c:axId val="546359344"/>
      </c:barChart>
      <c:catAx>
        <c:axId val="54636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59344"/>
        <c:crosses val="autoZero"/>
        <c:auto val="1"/>
        <c:lblAlgn val="ctr"/>
        <c:lblOffset val="100"/>
        <c:noMultiLvlLbl val="0"/>
      </c:catAx>
      <c:valAx>
        <c:axId val="54635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1519.4947999999999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58952"/>
        <c:axId val="546364832"/>
      </c:barChart>
      <c:catAx>
        <c:axId val="54635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4832"/>
        <c:crosses val="autoZero"/>
        <c:auto val="1"/>
        <c:lblAlgn val="ctr"/>
        <c:lblOffset val="100"/>
        <c:noMultiLvlLbl val="0"/>
      </c:catAx>
      <c:valAx>
        <c:axId val="54636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5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4757.87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57776"/>
        <c:axId val="546362088"/>
      </c:barChart>
      <c:catAx>
        <c:axId val="54635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2088"/>
        <c:crosses val="autoZero"/>
        <c:auto val="1"/>
        <c:lblAlgn val="ctr"/>
        <c:lblOffset val="100"/>
        <c:noMultiLvlLbl val="0"/>
      </c:catAx>
      <c:valAx>
        <c:axId val="5463620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5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317.77544999999998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58560"/>
        <c:axId val="546363264"/>
      </c:barChart>
      <c:catAx>
        <c:axId val="54635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3264"/>
        <c:crosses val="autoZero"/>
        <c:auto val="1"/>
        <c:lblAlgn val="ctr"/>
        <c:lblOffset val="100"/>
        <c:noMultiLvlLbl val="0"/>
      </c:catAx>
      <c:valAx>
        <c:axId val="54636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5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162.28763000000001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63656"/>
        <c:axId val="546360128"/>
      </c:barChart>
      <c:catAx>
        <c:axId val="54636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0128"/>
        <c:crosses val="autoZero"/>
        <c:auto val="1"/>
        <c:lblAlgn val="ctr"/>
        <c:lblOffset val="100"/>
        <c:noMultiLvlLbl val="0"/>
      </c:catAx>
      <c:valAx>
        <c:axId val="54636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6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13.151194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4776"/>
        <c:axId val="623494384"/>
      </c:barChart>
      <c:catAx>
        <c:axId val="62349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4384"/>
        <c:crosses val="autoZero"/>
        <c:auto val="1"/>
        <c:lblAlgn val="ctr"/>
        <c:lblOffset val="100"/>
        <c:noMultiLvlLbl val="0"/>
      </c:catAx>
      <c:valAx>
        <c:axId val="623494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935.24059999999997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2032"/>
        <c:axId val="623493992"/>
      </c:barChart>
      <c:catAx>
        <c:axId val="6234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3992"/>
        <c:crosses val="autoZero"/>
        <c:auto val="1"/>
        <c:lblAlgn val="ctr"/>
        <c:lblOffset val="100"/>
        <c:noMultiLvlLbl val="0"/>
      </c:catAx>
      <c:valAx>
        <c:axId val="6234939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2.2864351000000002E-2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6736"/>
        <c:axId val="623497128"/>
      </c:barChart>
      <c:catAx>
        <c:axId val="62349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7128"/>
        <c:crosses val="autoZero"/>
        <c:auto val="1"/>
        <c:lblAlgn val="ctr"/>
        <c:lblOffset val="100"/>
        <c:noMultiLvlLbl val="0"/>
      </c:catAx>
      <c:valAx>
        <c:axId val="62349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3.9022934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5168"/>
        <c:axId val="623491248"/>
      </c:barChart>
      <c:catAx>
        <c:axId val="62349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1248"/>
        <c:crosses val="autoZero"/>
        <c:auto val="1"/>
        <c:lblAlgn val="ctr"/>
        <c:lblOffset val="100"/>
        <c:noMultiLvlLbl val="0"/>
      </c:catAx>
      <c:valAx>
        <c:axId val="62349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31.956118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51504"/>
        <c:axId val="260253464"/>
      </c:barChart>
      <c:catAx>
        <c:axId val="26025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53464"/>
        <c:crosses val="autoZero"/>
        <c:auto val="1"/>
        <c:lblAlgn val="ctr"/>
        <c:lblOffset val="100"/>
        <c:noMultiLvlLbl val="0"/>
      </c:catAx>
      <c:valAx>
        <c:axId val="260253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5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182.56383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2816"/>
        <c:axId val="623498696"/>
      </c:barChart>
      <c:catAx>
        <c:axId val="62349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8696"/>
        <c:crosses val="autoZero"/>
        <c:auto val="1"/>
        <c:lblAlgn val="ctr"/>
        <c:lblOffset val="100"/>
        <c:noMultiLvlLbl val="0"/>
      </c:catAx>
      <c:valAx>
        <c:axId val="62349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92.528279999999995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7912"/>
        <c:axId val="623495952"/>
      </c:barChart>
      <c:catAx>
        <c:axId val="62349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5952"/>
        <c:crosses val="autoZero"/>
        <c:auto val="1"/>
        <c:lblAlgn val="ctr"/>
        <c:lblOffset val="100"/>
        <c:noMultiLvlLbl val="0"/>
      </c:catAx>
      <c:valAx>
        <c:axId val="62349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8.3089999999999993</c:v>
                </c:pt>
                <c:pt idx="1">
                  <c:v>12.616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493600"/>
        <c:axId val="623496344"/>
      </c:barChart>
      <c:catAx>
        <c:axId val="62349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6344"/>
        <c:crosses val="autoZero"/>
        <c:auto val="1"/>
        <c:lblAlgn val="ctr"/>
        <c:lblOffset val="100"/>
        <c:noMultiLvlLbl val="0"/>
      </c:catAx>
      <c:valAx>
        <c:axId val="62349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13.974966999999999</c:v>
                </c:pt>
                <c:pt idx="1">
                  <c:v>13.422722</c:v>
                </c:pt>
                <c:pt idx="2">
                  <c:v>15.218768000000001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775.27544999999998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4712"/>
        <c:axId val="538055888"/>
      </c:barChart>
      <c:catAx>
        <c:axId val="53805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5888"/>
        <c:crosses val="autoZero"/>
        <c:auto val="1"/>
        <c:lblAlgn val="ctr"/>
        <c:lblOffset val="100"/>
        <c:noMultiLvlLbl val="0"/>
      </c:catAx>
      <c:valAx>
        <c:axId val="53805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21.733768000000001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7064"/>
        <c:axId val="538055104"/>
      </c:barChart>
      <c:catAx>
        <c:axId val="53805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5104"/>
        <c:crosses val="autoZero"/>
        <c:auto val="1"/>
        <c:lblAlgn val="ctr"/>
        <c:lblOffset val="100"/>
        <c:noMultiLvlLbl val="0"/>
      </c:catAx>
      <c:valAx>
        <c:axId val="53805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77.251999999999995</c:v>
                </c:pt>
                <c:pt idx="1">
                  <c:v>7.93</c:v>
                </c:pt>
                <c:pt idx="2">
                  <c:v>14.818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058240"/>
        <c:axId val="538052752"/>
      </c:barChart>
      <c:catAx>
        <c:axId val="53805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2752"/>
        <c:crosses val="autoZero"/>
        <c:auto val="1"/>
        <c:lblAlgn val="ctr"/>
        <c:lblOffset val="100"/>
        <c:noMultiLvlLbl val="0"/>
      </c:catAx>
      <c:valAx>
        <c:axId val="53805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2373.1437999999998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7848"/>
        <c:axId val="538051968"/>
      </c:barChart>
      <c:catAx>
        <c:axId val="53805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1968"/>
        <c:crosses val="autoZero"/>
        <c:auto val="1"/>
        <c:lblAlgn val="ctr"/>
        <c:lblOffset val="100"/>
        <c:noMultiLvlLbl val="0"/>
      </c:catAx>
      <c:valAx>
        <c:axId val="53805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173.23508000000001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3536"/>
        <c:axId val="538056280"/>
      </c:barChart>
      <c:catAx>
        <c:axId val="53805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6280"/>
        <c:crosses val="autoZero"/>
        <c:auto val="1"/>
        <c:lblAlgn val="ctr"/>
        <c:lblOffset val="100"/>
        <c:noMultiLvlLbl val="0"/>
      </c:catAx>
      <c:valAx>
        <c:axId val="538056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769.37279999999998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3928"/>
        <c:axId val="538059416"/>
      </c:barChart>
      <c:catAx>
        <c:axId val="53805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9416"/>
        <c:crosses val="autoZero"/>
        <c:auto val="1"/>
        <c:lblAlgn val="ctr"/>
        <c:lblOffset val="100"/>
        <c:noMultiLvlLbl val="0"/>
      </c:catAx>
      <c:valAx>
        <c:axId val="53805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5.4516960000000001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9024"/>
        <c:axId val="547448632"/>
      </c:barChart>
      <c:catAx>
        <c:axId val="54744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48632"/>
        <c:crosses val="autoZero"/>
        <c:auto val="1"/>
        <c:lblAlgn val="ctr"/>
        <c:lblOffset val="100"/>
        <c:noMultiLvlLbl val="0"/>
      </c:catAx>
      <c:valAx>
        <c:axId val="54744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6401.1986999999999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61288"/>
        <c:axId val="514459328"/>
      </c:barChart>
      <c:catAx>
        <c:axId val="51446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59328"/>
        <c:crosses val="autoZero"/>
        <c:auto val="1"/>
        <c:lblAlgn val="ctr"/>
        <c:lblOffset val="100"/>
        <c:noMultiLvlLbl val="0"/>
      </c:catAx>
      <c:valAx>
        <c:axId val="51445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6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17.298245999999999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57368"/>
        <c:axId val="514455016"/>
      </c:barChart>
      <c:catAx>
        <c:axId val="5144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55016"/>
        <c:crosses val="autoZero"/>
        <c:auto val="1"/>
        <c:lblAlgn val="ctr"/>
        <c:lblOffset val="100"/>
        <c:noMultiLvlLbl val="0"/>
      </c:catAx>
      <c:valAx>
        <c:axId val="51445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5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2.3131430000000002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55408"/>
        <c:axId val="514458152"/>
      </c:barChart>
      <c:catAx>
        <c:axId val="51445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58152"/>
        <c:crosses val="autoZero"/>
        <c:auto val="1"/>
        <c:lblAlgn val="ctr"/>
        <c:lblOffset val="100"/>
        <c:noMultiLvlLbl val="0"/>
      </c:catAx>
      <c:valAx>
        <c:axId val="51445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5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344.47059999999999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7064"/>
        <c:axId val="547451768"/>
      </c:barChart>
      <c:catAx>
        <c:axId val="54744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51768"/>
        <c:crosses val="autoZero"/>
        <c:auto val="1"/>
        <c:lblAlgn val="ctr"/>
        <c:lblOffset val="100"/>
        <c:noMultiLvlLbl val="0"/>
      </c:catAx>
      <c:valAx>
        <c:axId val="5474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1.7638199000000001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9416"/>
        <c:axId val="547445496"/>
      </c:barChart>
      <c:catAx>
        <c:axId val="54744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45496"/>
        <c:crosses val="autoZero"/>
        <c:auto val="1"/>
        <c:lblAlgn val="ctr"/>
        <c:lblOffset val="100"/>
        <c:noMultiLvlLbl val="0"/>
      </c:catAx>
      <c:valAx>
        <c:axId val="547445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19.945509999999999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4712"/>
        <c:axId val="547449808"/>
      </c:barChart>
      <c:catAx>
        <c:axId val="54744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49808"/>
        <c:crosses val="autoZero"/>
        <c:auto val="1"/>
        <c:lblAlgn val="ctr"/>
        <c:lblOffset val="100"/>
        <c:noMultiLvlLbl val="0"/>
      </c:catAx>
      <c:valAx>
        <c:axId val="5474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2.3131430000000002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8240"/>
        <c:axId val="547444320"/>
      </c:barChart>
      <c:catAx>
        <c:axId val="54744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44320"/>
        <c:crosses val="autoZero"/>
        <c:auto val="1"/>
        <c:lblAlgn val="ctr"/>
        <c:lblOffset val="100"/>
        <c:noMultiLvlLbl val="0"/>
      </c:catAx>
      <c:valAx>
        <c:axId val="54744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725.16705000000002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50984"/>
        <c:axId val="547451376"/>
      </c:barChart>
      <c:catAx>
        <c:axId val="54745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51376"/>
        <c:crosses val="autoZero"/>
        <c:auto val="1"/>
        <c:lblAlgn val="ctr"/>
        <c:lblOffset val="100"/>
        <c:noMultiLvlLbl val="0"/>
      </c:catAx>
      <c:valAx>
        <c:axId val="54745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5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11.874587999999999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7848"/>
        <c:axId val="546359736"/>
      </c:barChart>
      <c:catAx>
        <c:axId val="54744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59736"/>
        <c:crosses val="autoZero"/>
        <c:auto val="1"/>
        <c:lblAlgn val="ctr"/>
        <c:lblOffset val="100"/>
        <c:noMultiLvlLbl val="0"/>
      </c:catAx>
      <c:valAx>
        <c:axId val="54635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김정만, ID : H1900913)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06일 10:45:22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2373.1437999999998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79.302764999999994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31.956118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77.251999999999995</v>
      </c>
      <c r="G8" s="59">
        <f>'DRIs DATA 입력'!G8</f>
        <v>7.93</v>
      </c>
      <c r="H8" s="59">
        <f>'DRIs DATA 입력'!H8</f>
        <v>14.818</v>
      </c>
      <c r="I8" s="46"/>
      <c r="J8" s="59" t="s">
        <v>215</v>
      </c>
      <c r="K8" s="59">
        <f>'DRIs DATA 입력'!K8</f>
        <v>8.3089999999999993</v>
      </c>
      <c r="L8" s="59">
        <f>'DRIs DATA 입력'!L8</f>
        <v>12.616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775.27544999999998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21.733768000000001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5.4516960000000001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344.47059999999999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173.23508000000001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2.0643368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1.7638199000000001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19.945509999999999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2.3131430000000002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725.16705000000002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11.874587999999999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3.2092173000000002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2.5042620000000002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769.37279999999998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1519.4947999999999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6401.1986999999999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4757.87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317.77544999999998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162.28763000000001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17.298245999999999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13.151194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935.24059999999997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2.2864351000000002E-2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3.9022934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182.56383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92.528279999999995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4" sqref="J6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322</v>
      </c>
      <c r="G1" s="62" t="s">
        <v>277</v>
      </c>
      <c r="H1" s="61" t="s">
        <v>323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3">
      <c r="A5" s="65"/>
      <c r="B5" s="65" t="s">
        <v>282</v>
      </c>
      <c r="C5" s="65" t="s">
        <v>283</v>
      </c>
      <c r="E5" s="65"/>
      <c r="F5" s="65" t="s">
        <v>49</v>
      </c>
      <c r="G5" s="65" t="s">
        <v>284</v>
      </c>
      <c r="H5" s="65" t="s">
        <v>45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279</v>
      </c>
      <c r="B6" s="65">
        <v>2000</v>
      </c>
      <c r="C6" s="65">
        <v>2373.1437999999998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45</v>
      </c>
      <c r="P6" s="65">
        <v>55</v>
      </c>
      <c r="Q6" s="65">
        <v>0</v>
      </c>
      <c r="R6" s="65">
        <v>0</v>
      </c>
      <c r="S6" s="65">
        <v>79.302764999999994</v>
      </c>
      <c r="U6" s="65" t="s">
        <v>293</v>
      </c>
      <c r="V6" s="65">
        <v>0</v>
      </c>
      <c r="W6" s="65">
        <v>0</v>
      </c>
      <c r="X6" s="65">
        <v>25</v>
      </c>
      <c r="Y6" s="65">
        <v>0</v>
      </c>
      <c r="Z6" s="65">
        <v>31.956118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294</v>
      </c>
      <c r="F8" s="65">
        <v>77.251999999999995</v>
      </c>
      <c r="G8" s="65">
        <v>7.93</v>
      </c>
      <c r="H8" s="65">
        <v>14.818</v>
      </c>
      <c r="J8" s="65" t="s">
        <v>294</v>
      </c>
      <c r="K8" s="65">
        <v>8.3089999999999993</v>
      </c>
      <c r="L8" s="65">
        <v>12.616</v>
      </c>
    </row>
    <row r="13" spans="1:27" x14ac:dyDescent="0.3">
      <c r="A13" s="70" t="s">
        <v>295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296</v>
      </c>
      <c r="B14" s="69"/>
      <c r="C14" s="69"/>
      <c r="D14" s="69"/>
      <c r="E14" s="69"/>
      <c r="F14" s="69"/>
      <c r="H14" s="69" t="s">
        <v>297</v>
      </c>
      <c r="I14" s="69"/>
      <c r="J14" s="69"/>
      <c r="K14" s="69"/>
      <c r="L14" s="69"/>
      <c r="M14" s="69"/>
      <c r="O14" s="69" t="s">
        <v>326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299</v>
      </c>
      <c r="B16" s="65">
        <v>500</v>
      </c>
      <c r="C16" s="65">
        <v>700</v>
      </c>
      <c r="D16" s="65">
        <v>0</v>
      </c>
      <c r="E16" s="65">
        <v>3000</v>
      </c>
      <c r="F16" s="65">
        <v>775.27544999999998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21.733768000000001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5.4516960000000001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344.47059999999999</v>
      </c>
    </row>
    <row r="23" spans="1:62" x14ac:dyDescent="0.3">
      <c r="A23" s="70" t="s">
        <v>300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301</v>
      </c>
      <c r="B24" s="69"/>
      <c r="C24" s="69"/>
      <c r="D24" s="69"/>
      <c r="E24" s="69"/>
      <c r="F24" s="69"/>
      <c r="H24" s="69" t="s">
        <v>302</v>
      </c>
      <c r="I24" s="69"/>
      <c r="J24" s="69"/>
      <c r="K24" s="69"/>
      <c r="L24" s="69"/>
      <c r="M24" s="69"/>
      <c r="O24" s="69" t="s">
        <v>303</v>
      </c>
      <c r="P24" s="69"/>
      <c r="Q24" s="69"/>
      <c r="R24" s="69"/>
      <c r="S24" s="69"/>
      <c r="T24" s="69"/>
      <c r="V24" s="69" t="s">
        <v>304</v>
      </c>
      <c r="W24" s="69"/>
      <c r="X24" s="69"/>
      <c r="Y24" s="69"/>
      <c r="Z24" s="69"/>
      <c r="AA24" s="69"/>
      <c r="AC24" s="69" t="s">
        <v>305</v>
      </c>
      <c r="AD24" s="69"/>
      <c r="AE24" s="69"/>
      <c r="AF24" s="69"/>
      <c r="AG24" s="69"/>
      <c r="AH24" s="69"/>
      <c r="AJ24" s="69" t="s">
        <v>306</v>
      </c>
      <c r="AK24" s="69"/>
      <c r="AL24" s="69"/>
      <c r="AM24" s="69"/>
      <c r="AN24" s="69"/>
      <c r="AO24" s="69"/>
      <c r="AQ24" s="69" t="s">
        <v>307</v>
      </c>
      <c r="AR24" s="69"/>
      <c r="AS24" s="69"/>
      <c r="AT24" s="69"/>
      <c r="AU24" s="69"/>
      <c r="AV24" s="69"/>
      <c r="AX24" s="69" t="s">
        <v>308</v>
      </c>
      <c r="AY24" s="69"/>
      <c r="AZ24" s="69"/>
      <c r="BA24" s="69"/>
      <c r="BB24" s="69"/>
      <c r="BC24" s="69"/>
      <c r="BE24" s="69" t="s">
        <v>309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173.23508000000001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2.0643368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1.7638199000000001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19.945509999999999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2.3131430000000002</v>
      </c>
      <c r="AJ26" s="65" t="s">
        <v>310</v>
      </c>
      <c r="AK26" s="65">
        <v>320</v>
      </c>
      <c r="AL26" s="65">
        <v>400</v>
      </c>
      <c r="AM26" s="65">
        <v>0</v>
      </c>
      <c r="AN26" s="65">
        <v>1000</v>
      </c>
      <c r="AO26" s="65">
        <v>725.16705000000002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11.874587999999999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3.2092173000000002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2.5042620000000002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312</v>
      </c>
      <c r="W34" s="69"/>
      <c r="X34" s="69"/>
      <c r="Y34" s="69"/>
      <c r="Z34" s="69"/>
      <c r="AA34" s="69"/>
      <c r="AC34" s="69" t="s">
        <v>313</v>
      </c>
      <c r="AD34" s="69"/>
      <c r="AE34" s="69"/>
      <c r="AF34" s="69"/>
      <c r="AG34" s="69"/>
      <c r="AH34" s="69"/>
      <c r="AJ34" s="69" t="s">
        <v>314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769.37279999999998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1519.4947999999999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6401.1986999999999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4757.87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317.77544999999998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162.28763000000001</v>
      </c>
    </row>
    <row r="43" spans="1:68" x14ac:dyDescent="0.3">
      <c r="A43" s="70" t="s">
        <v>315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316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317</v>
      </c>
      <c r="P44" s="69"/>
      <c r="Q44" s="69"/>
      <c r="R44" s="69"/>
      <c r="S44" s="69"/>
      <c r="T44" s="69"/>
      <c r="V44" s="69" t="s">
        <v>318</v>
      </c>
      <c r="W44" s="69"/>
      <c r="X44" s="69"/>
      <c r="Y44" s="69"/>
      <c r="Z44" s="69"/>
      <c r="AA44" s="69"/>
      <c r="AC44" s="69" t="s">
        <v>319</v>
      </c>
      <c r="AD44" s="69"/>
      <c r="AE44" s="69"/>
      <c r="AF44" s="69"/>
      <c r="AG44" s="69"/>
      <c r="AH44" s="69"/>
      <c r="AJ44" s="69" t="s">
        <v>320</v>
      </c>
      <c r="AK44" s="69"/>
      <c r="AL44" s="69"/>
      <c r="AM44" s="69"/>
      <c r="AN44" s="69"/>
      <c r="AO44" s="69"/>
      <c r="AQ44" s="69" t="s">
        <v>321</v>
      </c>
      <c r="AR44" s="69"/>
      <c r="AS44" s="69"/>
      <c r="AT44" s="69"/>
      <c r="AU44" s="69"/>
      <c r="AV44" s="69"/>
      <c r="AX44" s="69" t="s">
        <v>329</v>
      </c>
      <c r="AY44" s="69"/>
      <c r="AZ44" s="69"/>
      <c r="BA44" s="69"/>
      <c r="BB44" s="69"/>
      <c r="BC44" s="69"/>
      <c r="BE44" s="69" t="s">
        <v>330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17.298245999999999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13.151194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935.24059999999997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2.2864351000000002E-2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3.9022934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182.56383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92.528279999999995</v>
      </c>
      <c r="AX46" s="65" t="s">
        <v>332</v>
      </c>
      <c r="AY46" s="65"/>
      <c r="AZ46" s="65"/>
      <c r="BA46" s="65"/>
      <c r="BB46" s="65"/>
      <c r="BC46" s="65"/>
      <c r="BE46" s="65" t="s">
        <v>333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9" sqref="E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66</v>
      </c>
      <c r="E2" s="61">
        <v>2373.1437999999998</v>
      </c>
      <c r="F2" s="61">
        <v>413.43110000000001</v>
      </c>
      <c r="G2" s="61">
        <v>42.438023000000001</v>
      </c>
      <c r="H2" s="61">
        <v>22.539932</v>
      </c>
      <c r="I2" s="61">
        <v>19.898091999999998</v>
      </c>
      <c r="J2" s="61">
        <v>79.302764999999994</v>
      </c>
      <c r="K2" s="61">
        <v>45.11544</v>
      </c>
      <c r="L2" s="61">
        <v>34.187330000000003</v>
      </c>
      <c r="M2" s="61">
        <v>31.956118</v>
      </c>
      <c r="N2" s="61">
        <v>3.2973482999999999</v>
      </c>
      <c r="O2" s="61">
        <v>18.771308999999999</v>
      </c>
      <c r="P2" s="61">
        <v>1585.8552</v>
      </c>
      <c r="Q2" s="61">
        <v>30.680099999999999</v>
      </c>
      <c r="R2" s="61">
        <v>775.27544999999998</v>
      </c>
      <c r="S2" s="61">
        <v>173.92334</v>
      </c>
      <c r="T2" s="61">
        <v>7216.223</v>
      </c>
      <c r="U2" s="61">
        <v>5.4516960000000001</v>
      </c>
      <c r="V2" s="61">
        <v>21.733768000000001</v>
      </c>
      <c r="W2" s="61">
        <v>344.47059999999999</v>
      </c>
      <c r="X2" s="61">
        <v>173.23508000000001</v>
      </c>
      <c r="Y2" s="61">
        <v>2.0643368</v>
      </c>
      <c r="Z2" s="61">
        <v>1.7638199000000001</v>
      </c>
      <c r="AA2" s="61">
        <v>19.945509999999999</v>
      </c>
      <c r="AB2" s="61">
        <v>2.3131430000000002</v>
      </c>
      <c r="AC2" s="61">
        <v>725.16705000000002</v>
      </c>
      <c r="AD2" s="61">
        <v>11.874587999999999</v>
      </c>
      <c r="AE2" s="61">
        <v>3.2092173000000002</v>
      </c>
      <c r="AF2" s="61">
        <v>2.5042620000000002</v>
      </c>
      <c r="AG2" s="61">
        <v>769.37279999999998</v>
      </c>
      <c r="AH2" s="61">
        <v>359.02210000000002</v>
      </c>
      <c r="AI2" s="61">
        <v>410.35068000000001</v>
      </c>
      <c r="AJ2" s="61">
        <v>1519.4947999999999</v>
      </c>
      <c r="AK2" s="61">
        <v>6401.1986999999999</v>
      </c>
      <c r="AL2" s="61">
        <v>317.77544999999998</v>
      </c>
      <c r="AM2" s="61">
        <v>4757.87</v>
      </c>
      <c r="AN2" s="61">
        <v>162.28763000000001</v>
      </c>
      <c r="AO2" s="61">
        <v>17.298245999999999</v>
      </c>
      <c r="AP2" s="61">
        <v>13.500736</v>
      </c>
      <c r="AQ2" s="61">
        <v>3.7975105999999998</v>
      </c>
      <c r="AR2" s="61">
        <v>13.151194</v>
      </c>
      <c r="AS2" s="61">
        <v>935.24059999999997</v>
      </c>
      <c r="AT2" s="61">
        <v>2.2864351000000002E-2</v>
      </c>
      <c r="AU2" s="61">
        <v>3.9022934</v>
      </c>
      <c r="AV2" s="61">
        <v>182.56383</v>
      </c>
      <c r="AW2" s="61">
        <v>92.528279999999995</v>
      </c>
      <c r="AX2" s="61">
        <v>0.19913658000000001</v>
      </c>
      <c r="AY2" s="61">
        <v>1.2502006999999999</v>
      </c>
      <c r="AZ2" s="61">
        <v>281.54543999999999</v>
      </c>
      <c r="BA2" s="61">
        <v>42.629089999999998</v>
      </c>
      <c r="BB2" s="61">
        <v>13.974966999999999</v>
      </c>
      <c r="BC2" s="61">
        <v>13.422722</v>
      </c>
      <c r="BD2" s="61">
        <v>15.218768000000001</v>
      </c>
      <c r="BE2" s="61">
        <v>1.1376664999999999</v>
      </c>
      <c r="BF2" s="61">
        <v>6.7189883999999997</v>
      </c>
      <c r="BG2" s="61">
        <v>6.9387240000000003E-3</v>
      </c>
      <c r="BH2" s="61">
        <v>5.9626248E-2</v>
      </c>
      <c r="BI2" s="61">
        <v>4.5176536000000003E-2</v>
      </c>
      <c r="BJ2" s="61">
        <v>0.15541045000000001</v>
      </c>
      <c r="BK2" s="61">
        <v>5.3374800000000001E-4</v>
      </c>
      <c r="BL2" s="61">
        <v>0.49782844999999998</v>
      </c>
      <c r="BM2" s="61">
        <v>4.8984193999999999</v>
      </c>
      <c r="BN2" s="61">
        <v>1.2560514</v>
      </c>
      <c r="BO2" s="61">
        <v>70.168970000000002</v>
      </c>
      <c r="BP2" s="61">
        <v>12.630868</v>
      </c>
      <c r="BQ2" s="61">
        <v>22.431660000000001</v>
      </c>
      <c r="BR2" s="61">
        <v>76.343450000000004</v>
      </c>
      <c r="BS2" s="61">
        <v>31.889688</v>
      </c>
      <c r="BT2" s="61">
        <v>15.442092000000001</v>
      </c>
      <c r="BU2" s="61">
        <v>0.11902852999999999</v>
      </c>
      <c r="BV2" s="61">
        <v>6.4237260000000004E-2</v>
      </c>
      <c r="BW2" s="61">
        <v>1.0239725</v>
      </c>
      <c r="BX2" s="61">
        <v>1.7001299000000001</v>
      </c>
      <c r="BY2" s="61">
        <v>0.16238243999999999</v>
      </c>
      <c r="BZ2" s="61">
        <v>5.6211586E-4</v>
      </c>
      <c r="CA2" s="61">
        <v>0.77736890000000003</v>
      </c>
      <c r="CB2" s="61">
        <v>4.5918196000000001E-2</v>
      </c>
      <c r="CC2" s="61">
        <v>0.43532749999999998</v>
      </c>
      <c r="CD2" s="61">
        <v>3.1199151999999999</v>
      </c>
      <c r="CE2" s="61">
        <v>0.1028776</v>
      </c>
      <c r="CF2" s="61">
        <v>0.2732966</v>
      </c>
      <c r="CG2" s="61">
        <v>2.4750000000000001E-7</v>
      </c>
      <c r="CH2" s="61">
        <v>8.5534945000000001E-2</v>
      </c>
      <c r="CI2" s="61">
        <v>2.5332670000000001E-3</v>
      </c>
      <c r="CJ2" s="61">
        <v>6.2704490000000002</v>
      </c>
      <c r="CK2" s="61">
        <v>1.9651071999999999E-2</v>
      </c>
      <c r="CL2" s="61">
        <v>1.1868745999999999</v>
      </c>
      <c r="CM2" s="61">
        <v>4.5595569999999999</v>
      </c>
      <c r="CN2" s="61">
        <v>2954.0695999999998</v>
      </c>
      <c r="CO2" s="61">
        <v>5246.0272999999997</v>
      </c>
      <c r="CP2" s="61">
        <v>3143.1361999999999</v>
      </c>
      <c r="CQ2" s="61">
        <v>1139.2757999999999</v>
      </c>
      <c r="CR2" s="61">
        <v>557.02795000000003</v>
      </c>
      <c r="CS2" s="61">
        <v>581.66174000000001</v>
      </c>
      <c r="CT2" s="61">
        <v>2946.5590000000002</v>
      </c>
      <c r="CU2" s="61">
        <v>1894.0326</v>
      </c>
      <c r="CV2" s="61">
        <v>1822.3155999999999</v>
      </c>
      <c r="CW2" s="61">
        <v>2129.4569999999999</v>
      </c>
      <c r="CX2" s="61">
        <v>646.75494000000003</v>
      </c>
      <c r="CY2" s="61">
        <v>3668.1592000000001</v>
      </c>
      <c r="CZ2" s="61">
        <v>1845.2711999999999</v>
      </c>
      <c r="DA2" s="61">
        <v>4336.9516999999996</v>
      </c>
      <c r="DB2" s="61">
        <v>4032.6963000000001</v>
      </c>
      <c r="DC2" s="61">
        <v>6652.6719999999996</v>
      </c>
      <c r="DD2" s="61">
        <v>10521.919</v>
      </c>
      <c r="DE2" s="61">
        <v>2083.5450000000001</v>
      </c>
      <c r="DF2" s="61">
        <v>4873.6864999999998</v>
      </c>
      <c r="DG2" s="61">
        <v>2513.9956000000002</v>
      </c>
      <c r="DH2" s="61">
        <v>170.91988000000001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42.629089999999998</v>
      </c>
      <c r="B6">
        <f>BB2</f>
        <v>13.974966999999999</v>
      </c>
      <c r="C6">
        <f>BC2</f>
        <v>13.422722</v>
      </c>
      <c r="D6">
        <f>BD2</f>
        <v>15.218768000000001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20250</v>
      </c>
      <c r="C2" s="56">
        <f ca="1">YEAR(TODAY())-YEAR(B2)+IF(TODAY()&gt;=DATE(YEAR(TODAY()),MONTH(B2),DAY(B2)),0,-1)</f>
        <v>66</v>
      </c>
      <c r="E2" s="52">
        <v>169.1</v>
      </c>
      <c r="F2" s="53" t="s">
        <v>275</v>
      </c>
      <c r="G2" s="52">
        <v>74.5</v>
      </c>
      <c r="H2" s="51" t="s">
        <v>40</v>
      </c>
      <c r="I2" s="72">
        <f>ROUND(G3/E3^2,1)</f>
        <v>26.1</v>
      </c>
    </row>
    <row r="3" spans="1:9" x14ac:dyDescent="0.3">
      <c r="E3" s="51">
        <f>E2/100</f>
        <v>1.6909999999999998</v>
      </c>
      <c r="F3" s="51" t="s">
        <v>39</v>
      </c>
      <c r="G3" s="51">
        <f>G2</f>
        <v>74.5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김정만, ID : H1900913)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06일 10:45:22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44474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169.1</v>
      </c>
      <c r="L12" s="129"/>
      <c r="M12" s="122">
        <f>'개인정보 및 신체계측 입력'!G2</f>
        <v>74.5</v>
      </c>
      <c r="N12" s="123"/>
      <c r="O12" s="118" t="s">
        <v>270</v>
      </c>
      <c r="P12" s="112"/>
      <c r="Q12" s="115">
        <f>'개인정보 및 신체계측 입력'!I2</f>
        <v>26.1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김정만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77.251999999999995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7.93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14.818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12.6</v>
      </c>
      <c r="L72" s="36" t="s">
        <v>52</v>
      </c>
      <c r="M72" s="36">
        <f>ROUND('DRIs DATA'!K8,1)</f>
        <v>8.3000000000000007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103.37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181.11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173.24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154.21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96.17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426.75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172.98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2021-10-06T01:51:23Z</dcterms:modified>
</cp:coreProperties>
</file>