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<sst xmlns="http://schemas.openxmlformats.org/spreadsheetml/2006/main" count="692" uniqueCount="337">
  <si>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</si>
  <si>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</si>
  <si>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</si>
  <si>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</si>
  <si>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</si>
  <si>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</si>
  <si>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</si>
  <si>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</si>
  <si>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</si>
  <si>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</si>
  <si>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</si>
  <si>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</si>
  <si>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</si>
  <si>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</si>
  <si>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</si>
  <si>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</si>
  <si>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</si>
  <si>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</si>
  <si>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</si>
  <si>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</si>
  <si>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</si>
  <si>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</si>
  <si>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</si>
  <si>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</si>
  <si>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</si>
  <si>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</si>
  <si>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</si>
  <si>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</si>
  <si>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</si>
  <si>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</si>
  <si>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</si>
  <si>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</si>
  <si>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</si>
  <si>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</si>
  <si>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</si>
  <si>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</si>
  <si>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</si>
  <si>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</si>
  <si>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</si>
  <si>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</si>
  <si>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</si>
  <si>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</si>
  <si>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</si>
  <si>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</si>
  <si>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</si>
  <si>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</si>
  <si>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</si>
  <si>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</si>
  <si>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</si>
  <si>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</si>
  <si>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</si>
  <si>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</si>
  <si>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</si>
  <si>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</si>
  <si>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</si>
  <si>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</si>
  <si>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</si>
  <si>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</si>
  <si>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</si>
  <si>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</si>
  <si>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</si>
  <si>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</si>
  <si>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</si>
  <si>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</si>
  <si>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</si>
  <si>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</si>
  <si>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</si>
  <si>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</si>
  <si>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</si>
  <si>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</si>
  <si>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</si>
  <si>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</si>
  <si>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</si>
  <si>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</si>
  <si>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</si>
  <si>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</si>
  <si>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</si>
  <si>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</si>
  <si>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</si>
  <si>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</si>
  <si>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</si>
  <si>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</si>
  <si>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</si>
  <si>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</si>
  <si>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</si>
  <si>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</si>
  <si>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</si>
  <si>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</si>
  <si>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</si>
  <si>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</si>
  <si>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</si>
  <si>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</si>
  <si>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</si>
  <si>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</si>
  <si>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</si>
  <si>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</si>
  <si>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</si>
  <si>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</si>
  <si>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</si>
  <si>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</si>
  <si>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</si>
  <si>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</si>
  <si>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</si>
  <si>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</si>
  <si>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</si>
  <si>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</si>
  <si>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</si>
  <si>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</si>
  <si>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</si>
  <si>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</si>
  <si>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</si>
  <si>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</si>
  <si>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</si>
  <si>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</si>
  <si>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</si>
  <si>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</si>
  <si>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</si>
  <si>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</si>
  <si>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</si>
  <si>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</si>
  <si>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</si>
  <si>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</si>
  <si>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</si>
  <si>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</si>
  <si>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</si>
  <si>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</si>
  <si>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</si>
  <si>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</si>
  <si>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</si>
  <si>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</si>
  <si>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</si>
  <si>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</si>
  <si>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</si>
  <si>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</si>
  <si>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</si>
  <si>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</si>
  <si>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</si>
  <si>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</si>
  <si>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</si>
  <si>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</si>
  <si>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</si>
  <si>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</si>
  <si>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</si>
  <si>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</si>
  <si>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</si>
  <si>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</si>
  <si>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</si>
  <si>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</si>
  <si>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</si>
  <si>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</si>
  <si>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</si>
  <si>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</si>
  <si>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</si>
  <si>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</si>
  <si>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</si>
  <si>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</si>
  <si>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</si>
  <si>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</si>
  <si>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</si>
  <si>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</si>
  <si>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</si>
  <si>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</si>
  <si>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</si>
  <si>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</si>
  <si>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</si>
  <si>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</si>
  <si>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</si>
  <si>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</si>
  <si>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</si>
  <si>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</si>
  <si>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</si>
  <si>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</si>
  <si>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</si>
  <si>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</si>
  <si>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</si>
  <si>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</si>
  <si>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</si>
  <si>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</si>
  <si>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</si>
  <si>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</si>
  <si>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</si>
  <si>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</si>
  <si>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</si>
  <si>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</si>
  <si>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</si>
  <si>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</si>
  <si>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</si>
  <si>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</si>
  <si>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</si>
  <si>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</si>
  <si>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</si>
  <si>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</si>
  <si>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</si>
  <si>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</si>
  <si>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</si>
  <si>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</si>
  <si>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</si>
  <si>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</si>
  <si>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</si>
  <si>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</si>
  <si>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</si>
  <si>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</si>
  <si>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</si>
  <si>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</si>
  <si>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</si>
  <si>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</si>
  <si>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</si>
  <si>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</si>
  <si>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</si>
  <si>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</si>
  <si>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</si>
  <si>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</si>
  <si>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</si>
  <si>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</si>
  <si>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</si>
  <si>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</si>
  <si>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</si>
  <si>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</si>
  <si>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</si>
  <si>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</si>
  <si>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</si>
  <si>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</si>
  <si>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</si>
  <si>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</si>
  <si>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</si>
  <si>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</si>
  <si>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</si>
  <si>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</si>
  <si>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</si>
  <si>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</si>
  <si>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</si>
  <si>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</si>
  <si>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</si>
  <si>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</si>
  <si>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</si>
  <si>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</si>
  <si>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</si>
  <si>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</si>
  <si>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</si>
  <si>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</si>
  <si>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</si>
  <si>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</si>
  <si>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</si>
  <si>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</si>
  <si>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</si>
  <si>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</si>
  <si>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</si>
  <si>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</si>
  <si>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</si>
  <si>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</si>
  <si>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</si>
  <si>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</si>
  <si>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</si>
  <si>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</si>
  <si>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</si>
  <si>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</si>
  <si>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</si>
  <si>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</si>
  <si>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</si>
  <si>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</si>
  <si>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</si>
  <si>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</si>
  <si>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</si>
  <si>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</si>
  <si>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</si>
  <si>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</si>
  <si>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</si>
  <si>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</si>
  <si>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</si>
  <si>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</si>
  <si>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</si>
  <si>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</si>
  <si>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</si>
  <si>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</si>
  <si>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</si>
  <si>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</si>
  <si>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</si>
  <si>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</si>
  <si>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</si>
  <si>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</si>
  <si>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</si>
  <si>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</si>
  <si>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</si>
  <si>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</si>
  <si>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</si>
  <si>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</si>
  <si>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</si>
  <si>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</si>
  <si>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</si>
  <si>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</si>
  <si>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</si>
  <si>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</si>
  <si>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</si>
  <si>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</si>
  <si>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</si>
  <si>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</si>
  <si>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</si>
  <si>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</si>
  <si>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</si>
  <si>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</si>
  <si>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</si>
  <si>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</si>
  <si>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</si>
  <si>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</si>
  <si>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</si>
  <si>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</si>
  <si>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</si>
  <si>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</si>
  <si>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</si>
  <si>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</si>
  <si>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</si>
  <si>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</si>
  <si>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</si>
  <si>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</si>
  <si>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</si>
  <si>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</si>
  <si>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</si>
  <si>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</si>
  <si>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</si>
  <si>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</si>
  <si>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</si>
  <si>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</si>
  <si>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</si>
  <si>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</si>
  <si>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적정비율(최대)</t>
    <phoneticPr fontId="1" type="noConversion"/>
  </si>
  <si>
    <t>비타민D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</si>
  <si>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</si>
  <si>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</si>
  <si>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</si>
  <si>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</si>
  <si>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</si>
  <si>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</si>
  <si>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</si>
  <si>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신정애, ID : H1900914)</t>
  </si>
  <si>
    <t>2021년 10월 06일 10:47:03</t>
  </si>
  <si>
    <t>H1900914</t>
  </si>
  <si>
    <t>신정애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</si>
</sst>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30.99503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849704"/>
        <c:axId val="536843040"/>
      </c:barChart>
      <c:catAx>
        <c:axId val="53684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843040"/>
        <c:crosses val="autoZero"/>
        <c:auto val="1"/>
        <c:lblAlgn val="ctr"/>
        <c:lblOffset val="100"/>
        <c:noMultiLvlLbl val="0"/>
      </c:catAx>
      <c:valAx>
        <c:axId val="53684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84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1.3689476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0912"/>
        <c:axId val="546362872"/>
      </c:barChart>
      <c:catAx>
        <c:axId val="5463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2872"/>
        <c:crosses val="autoZero"/>
        <c:auto val="1"/>
        <c:lblAlgn val="ctr"/>
        <c:lblOffset val="100"/>
        <c:noMultiLvlLbl val="0"/>
      </c:catAx>
      <c:valAx>
        <c:axId val="54636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0.69977199999999995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1696"/>
        <c:axId val="546359344"/>
      </c:barChart>
      <c:catAx>
        <c:axId val="54636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9344"/>
        <c:crosses val="autoZero"/>
        <c:auto val="1"/>
        <c:lblAlgn val="ctr"/>
        <c:lblOffset val="100"/>
        <c:noMultiLvlLbl val="0"/>
      </c:catAx>
      <c:valAx>
        <c:axId val="54635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561.19259999999997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8952"/>
        <c:axId val="546364832"/>
      </c:barChart>
      <c:catAx>
        <c:axId val="54635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4832"/>
        <c:crosses val="autoZero"/>
        <c:auto val="1"/>
        <c:lblAlgn val="ctr"/>
        <c:lblOffset val="100"/>
        <c:noMultiLvlLbl val="0"/>
      </c:catAx>
      <c:valAx>
        <c:axId val="54636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1925.8167000000001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7776"/>
        <c:axId val="546362088"/>
      </c:barChart>
      <c:catAx>
        <c:axId val="54635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2088"/>
        <c:crosses val="autoZero"/>
        <c:auto val="1"/>
        <c:lblAlgn val="ctr"/>
        <c:lblOffset val="100"/>
        <c:noMultiLvlLbl val="0"/>
      </c:catAx>
      <c:valAx>
        <c:axId val="546362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174.35298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8560"/>
        <c:axId val="546363264"/>
      </c:barChart>
      <c:catAx>
        <c:axId val="54635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3264"/>
        <c:crosses val="autoZero"/>
        <c:auto val="1"/>
        <c:lblAlgn val="ctr"/>
        <c:lblOffset val="100"/>
        <c:noMultiLvlLbl val="0"/>
      </c:catAx>
      <c:valAx>
        <c:axId val="54636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58.164149999999999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63656"/>
        <c:axId val="546360128"/>
      </c:barChart>
      <c:catAx>
        <c:axId val="54636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60128"/>
        <c:crosses val="autoZero"/>
        <c:auto val="1"/>
        <c:lblAlgn val="ctr"/>
        <c:lblOffset val="100"/>
        <c:noMultiLvlLbl val="0"/>
      </c:catAx>
      <c:valAx>
        <c:axId val="54636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6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4.8451047000000003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4776"/>
        <c:axId val="623494384"/>
      </c:barChart>
      <c:catAx>
        <c:axId val="62349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4384"/>
        <c:crosses val="autoZero"/>
        <c:auto val="1"/>
        <c:lblAlgn val="ctr"/>
        <c:lblOffset val="100"/>
        <c:noMultiLvlLbl val="0"/>
      </c:catAx>
      <c:valAx>
        <c:axId val="623494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554.64557000000002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2032"/>
        <c:axId val="623493992"/>
      </c:barChart>
      <c:catAx>
        <c:axId val="623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3992"/>
        <c:crosses val="autoZero"/>
        <c:auto val="1"/>
        <c:lblAlgn val="ctr"/>
        <c:lblOffset val="100"/>
        <c:noMultiLvlLbl val="0"/>
      </c:catAx>
      <c:valAx>
        <c:axId val="623493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4.9500740000000001E-2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6736"/>
        <c:axId val="623497128"/>
      </c:barChart>
      <c:catAx>
        <c:axId val="6234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7128"/>
        <c:crosses val="autoZero"/>
        <c:auto val="1"/>
        <c:lblAlgn val="ctr"/>
        <c:lblOffset val="100"/>
        <c:noMultiLvlLbl val="0"/>
      </c:catAx>
      <c:valAx>
        <c:axId val="62349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1.3951218999999999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5168"/>
        <c:axId val="623491248"/>
      </c:barChart>
      <c:catAx>
        <c:axId val="6234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1248"/>
        <c:crosses val="autoZero"/>
        <c:auto val="1"/>
        <c:lblAlgn val="ctr"/>
        <c:lblOffset val="100"/>
        <c:noMultiLvlLbl val="0"/>
      </c:catAx>
      <c:valAx>
        <c:axId val="62349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16.787361000000001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51504"/>
        <c:axId val="260253464"/>
      </c:barChart>
      <c:catAx>
        <c:axId val="26025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53464"/>
        <c:crosses val="autoZero"/>
        <c:auto val="1"/>
        <c:lblAlgn val="ctr"/>
        <c:lblOffset val="100"/>
        <c:noMultiLvlLbl val="0"/>
      </c:catAx>
      <c:valAx>
        <c:axId val="26025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51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118.7285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2816"/>
        <c:axId val="623498696"/>
      </c:barChart>
      <c:catAx>
        <c:axId val="62349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8696"/>
        <c:crosses val="autoZero"/>
        <c:auto val="1"/>
        <c:lblAlgn val="ctr"/>
        <c:lblOffset val="100"/>
        <c:noMultiLvlLbl val="0"/>
      </c:catAx>
      <c:valAx>
        <c:axId val="62349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32.107129999999998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97912"/>
        <c:axId val="623495952"/>
      </c:barChart>
      <c:catAx>
        <c:axId val="62349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5952"/>
        <c:crosses val="autoZero"/>
        <c:auto val="1"/>
        <c:lblAlgn val="ctr"/>
        <c:lblOffset val="100"/>
        <c:noMultiLvlLbl val="0"/>
      </c:catAx>
      <c:valAx>
        <c:axId val="62349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12.414</c:v>
                </c:pt>
                <c:pt idx="1">
                  <c:v>13.852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493600"/>
        <c:axId val="623496344"/>
      </c:barChart>
      <c:catAx>
        <c:axId val="62349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96344"/>
        <c:crosses val="autoZero"/>
        <c:auto val="1"/>
        <c:lblAlgn val="ctr"/>
        <c:lblOffset val="100"/>
        <c:noMultiLvlLbl val="0"/>
      </c:catAx>
      <c:valAx>
        <c:axId val="62349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5.6587490000000003</c:v>
                </c:pt>
                <c:pt idx="1">
                  <c:v>6.465827</c:v>
                </c:pt>
                <c:pt idx="2">
                  <c:v>5.4921702999999997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491.09370000000001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4712"/>
        <c:axId val="538055888"/>
      </c:barChart>
      <c:catAx>
        <c:axId val="5380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5888"/>
        <c:crosses val="autoZero"/>
        <c:auto val="1"/>
        <c:lblAlgn val="ctr"/>
        <c:lblOffset val="100"/>
        <c:noMultiLvlLbl val="0"/>
      </c:catAx>
      <c:valAx>
        <c:axId val="53805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10.462892999999999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7064"/>
        <c:axId val="538055104"/>
      </c:barChart>
      <c:catAx>
        <c:axId val="53805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5104"/>
        <c:crosses val="autoZero"/>
        <c:auto val="1"/>
        <c:lblAlgn val="ctr"/>
        <c:lblOffset val="100"/>
        <c:noMultiLvlLbl val="0"/>
      </c:catAx>
      <c:valAx>
        <c:axId val="53805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64.710999999999999</c:v>
                </c:pt>
                <c:pt idx="1">
                  <c:v>13.986000000000001</c:v>
                </c:pt>
                <c:pt idx="2">
                  <c:v>21.303000000000001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058240"/>
        <c:axId val="538052752"/>
      </c:barChart>
      <c:catAx>
        <c:axId val="53805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2752"/>
        <c:crosses val="autoZero"/>
        <c:auto val="1"/>
        <c:lblAlgn val="ctr"/>
        <c:lblOffset val="100"/>
        <c:noMultiLvlLbl val="0"/>
      </c:catAx>
      <c:valAx>
        <c:axId val="53805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668.72479999999996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7848"/>
        <c:axId val="538051968"/>
      </c:barChart>
      <c:catAx>
        <c:axId val="53805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1968"/>
        <c:crosses val="autoZero"/>
        <c:auto val="1"/>
        <c:lblAlgn val="ctr"/>
        <c:lblOffset val="100"/>
        <c:noMultiLvlLbl val="0"/>
      </c:catAx>
      <c:valAx>
        <c:axId val="53805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93.113010000000003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3536"/>
        <c:axId val="538056280"/>
      </c:barChart>
      <c:catAx>
        <c:axId val="5380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6280"/>
        <c:crosses val="autoZero"/>
        <c:auto val="1"/>
        <c:lblAlgn val="ctr"/>
        <c:lblOffset val="100"/>
        <c:noMultiLvlLbl val="0"/>
      </c:catAx>
      <c:valAx>
        <c:axId val="53805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469.27355999999997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053928"/>
        <c:axId val="538059416"/>
      </c:barChart>
      <c:catAx>
        <c:axId val="53805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059416"/>
        <c:crosses val="autoZero"/>
        <c:auto val="1"/>
        <c:lblAlgn val="ctr"/>
        <c:lblOffset val="100"/>
        <c:noMultiLvlLbl val="0"/>
      </c:catAx>
      <c:valAx>
        <c:axId val="538059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05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2.4873327999999999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9024"/>
        <c:axId val="547448632"/>
      </c:barChart>
      <c:catAx>
        <c:axId val="5474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8632"/>
        <c:crosses val="autoZero"/>
        <c:auto val="1"/>
        <c:lblAlgn val="ctr"/>
        <c:lblOffset val="100"/>
        <c:noMultiLvlLbl val="0"/>
      </c:catAx>
      <c:valAx>
        <c:axId val="54744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5235.8027000000002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61288"/>
        <c:axId val="514459328"/>
      </c:barChart>
      <c:catAx>
        <c:axId val="5144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9328"/>
        <c:crosses val="autoZero"/>
        <c:auto val="1"/>
        <c:lblAlgn val="ctr"/>
        <c:lblOffset val="100"/>
        <c:noMultiLvlLbl val="0"/>
      </c:catAx>
      <c:valAx>
        <c:axId val="51445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10.242336999999999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57368"/>
        <c:axId val="514455016"/>
      </c:barChart>
      <c:catAx>
        <c:axId val="5144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5016"/>
        <c:crosses val="autoZero"/>
        <c:auto val="1"/>
        <c:lblAlgn val="ctr"/>
        <c:lblOffset val="100"/>
        <c:noMultiLvlLbl val="0"/>
      </c:catAx>
      <c:valAx>
        <c:axId val="51445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0.85961480000000001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455408"/>
        <c:axId val="514458152"/>
      </c:barChart>
      <c:catAx>
        <c:axId val="51445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458152"/>
        <c:crosses val="autoZero"/>
        <c:auto val="1"/>
        <c:lblAlgn val="ctr"/>
        <c:lblOffset val="100"/>
        <c:noMultiLvlLbl val="0"/>
      </c:catAx>
      <c:valAx>
        <c:axId val="5144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45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258.76834000000002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7064"/>
        <c:axId val="547451768"/>
      </c:barChart>
      <c:catAx>
        <c:axId val="54744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51768"/>
        <c:crosses val="autoZero"/>
        <c:auto val="1"/>
        <c:lblAlgn val="ctr"/>
        <c:lblOffset val="100"/>
        <c:noMultiLvlLbl val="0"/>
      </c:catAx>
      <c:valAx>
        <c:axId val="5474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7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0.94409500000000002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9416"/>
        <c:axId val="547445496"/>
      </c:barChart>
      <c:catAx>
        <c:axId val="547449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5496"/>
        <c:crosses val="autoZero"/>
        <c:auto val="1"/>
        <c:lblAlgn val="ctr"/>
        <c:lblOffset val="100"/>
        <c:noMultiLvlLbl val="0"/>
      </c:catAx>
      <c:valAx>
        <c:axId val="547445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7.7036914999999997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4712"/>
        <c:axId val="547449808"/>
      </c:barChart>
      <c:catAx>
        <c:axId val="54744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9808"/>
        <c:crosses val="autoZero"/>
        <c:auto val="1"/>
        <c:lblAlgn val="ctr"/>
        <c:lblOffset val="100"/>
        <c:noMultiLvlLbl val="0"/>
      </c:catAx>
      <c:valAx>
        <c:axId val="5474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0.85961480000000001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8240"/>
        <c:axId val="547444320"/>
      </c:barChart>
      <c:catAx>
        <c:axId val="54744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44320"/>
        <c:crosses val="autoZero"/>
        <c:auto val="1"/>
        <c:lblAlgn val="ctr"/>
        <c:lblOffset val="100"/>
        <c:noMultiLvlLbl val="0"/>
      </c:catAx>
      <c:valAx>
        <c:axId val="54744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367.25797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50984"/>
        <c:axId val="547451376"/>
      </c:barChart>
      <c:catAx>
        <c:axId val="54745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451376"/>
        <c:crosses val="autoZero"/>
        <c:auto val="1"/>
        <c:lblAlgn val="ctr"/>
        <c:lblOffset val="100"/>
        <c:noMultiLvlLbl val="0"/>
      </c:catAx>
      <c:valAx>
        <c:axId val="54745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5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5.1380981999999999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447848"/>
        <c:axId val="546359736"/>
      </c:barChart>
      <c:catAx>
        <c:axId val="54744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9736"/>
        <c:crosses val="autoZero"/>
        <c:auto val="1"/>
        <c:lblAlgn val="ctr"/>
        <c:lblOffset val="100"/>
        <c:noMultiLvlLbl val="0"/>
      </c:catAx>
      <c:valAx>
        <c:axId val="54635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44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신정애, ID : H1900914)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06일 10:47:03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668.72479999999996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30.99503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16.787361000000001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64.710999999999999</v>
      </c>
      <c r="G8" s="59">
        <f>'DRIs DATA 입력'!G8</f>
        <v>13.986000000000001</v>
      </c>
      <c r="H8" s="59">
        <f>'DRIs DATA 입력'!H8</f>
        <v>21.303000000000001</v>
      </c>
      <c r="I8" s="46"/>
      <c r="J8" s="59" t="s">
        <v>215</v>
      </c>
      <c r="K8" s="59">
        <f>'DRIs DATA 입력'!K8</f>
        <v>12.414</v>
      </c>
      <c r="L8" s="59">
        <f>'DRIs DATA 입력'!L8</f>
        <v>13.852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491.09370000000001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10.462892999999999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2.4873327999999999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258.76834000000002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93.113010000000003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0.88150669999999998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0.94409500000000002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7.7036914999999997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0.85961480000000001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367.25797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5.1380981999999999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1.3689476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0.69977199999999995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469.27355999999997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561.19259999999997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5235.8027000000002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1925.8167000000001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174.35298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58.164149999999999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10.242336999999999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4.8451047000000003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554.64557000000002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4.9500740000000001E-2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1.3951218999999999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118.7285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32.107129999999998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280</v>
      </c>
      <c r="B6" s="65">
        <v>1600</v>
      </c>
      <c r="C6" s="65">
        <v>668.72479999999996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30.99503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16.787361000000001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 x14ac:dyDescent="0.3">
      <c r="E8" s="65" t="s">
        <v>295</v>
      </c>
      <c r="F8" s="65">
        <v>64.710999999999999</v>
      </c>
      <c r="G8" s="65">
        <v>13.986000000000001</v>
      </c>
      <c r="H8" s="65">
        <v>21.303000000000001</v>
      </c>
      <c r="J8" s="65" t="s">
        <v>295</v>
      </c>
      <c r="K8" s="65">
        <v>12.414</v>
      </c>
      <c r="L8" s="65">
        <v>13.852</v>
      </c>
    </row>
    <row r="13" spans="1:27" x14ac:dyDescent="0.3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325</v>
      </c>
      <c r="P14" s="69"/>
      <c r="Q14" s="69"/>
      <c r="R14" s="69"/>
      <c r="S14" s="69"/>
      <c r="T14" s="69"/>
      <c r="V14" s="69" t="s">
        <v>299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300</v>
      </c>
      <c r="B16" s="65">
        <v>410</v>
      </c>
      <c r="C16" s="65">
        <v>550</v>
      </c>
      <c r="D16" s="65">
        <v>0</v>
      </c>
      <c r="E16" s="65">
        <v>3000</v>
      </c>
      <c r="F16" s="65">
        <v>491.09370000000001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10.462892999999999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2.4873327999999999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258.76834000000002</v>
      </c>
    </row>
    <row r="23" spans="1:62" x14ac:dyDescent="0.3">
      <c r="A23" s="70" t="s">
        <v>301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302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304</v>
      </c>
      <c r="P24" s="69"/>
      <c r="Q24" s="69"/>
      <c r="R24" s="69"/>
      <c r="S24" s="69"/>
      <c r="T24" s="69"/>
      <c r="V24" s="69" t="s">
        <v>305</v>
      </c>
      <c r="W24" s="69"/>
      <c r="X24" s="69"/>
      <c r="Y24" s="69"/>
      <c r="Z24" s="69"/>
      <c r="AA24" s="69"/>
      <c r="AC24" s="69" t="s">
        <v>306</v>
      </c>
      <c r="AD24" s="69"/>
      <c r="AE24" s="69"/>
      <c r="AF24" s="69"/>
      <c r="AG24" s="69"/>
      <c r="AH24" s="69"/>
      <c r="AJ24" s="69" t="s">
        <v>307</v>
      </c>
      <c r="AK24" s="69"/>
      <c r="AL24" s="69"/>
      <c r="AM24" s="69"/>
      <c r="AN24" s="69"/>
      <c r="AO24" s="69"/>
      <c r="AQ24" s="69" t="s">
        <v>308</v>
      </c>
      <c r="AR24" s="69"/>
      <c r="AS24" s="69"/>
      <c r="AT24" s="69"/>
      <c r="AU24" s="69"/>
      <c r="AV24" s="69"/>
      <c r="AX24" s="69" t="s">
        <v>309</v>
      </c>
      <c r="AY24" s="69"/>
      <c r="AZ24" s="69"/>
      <c r="BA24" s="69"/>
      <c r="BB24" s="69"/>
      <c r="BC24" s="69"/>
      <c r="BE24" s="69" t="s">
        <v>310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93.113010000000003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0.88150669999999998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0.94409500000000002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7.7036914999999997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0.85961480000000001</v>
      </c>
      <c r="AJ26" s="65" t="s">
        <v>311</v>
      </c>
      <c r="AK26" s="65">
        <v>320</v>
      </c>
      <c r="AL26" s="65">
        <v>400</v>
      </c>
      <c r="AM26" s="65">
        <v>0</v>
      </c>
      <c r="AN26" s="65">
        <v>1000</v>
      </c>
      <c r="AO26" s="65">
        <v>367.25797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5.1380981999999999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1.3689476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0.69977199999999995</v>
      </c>
    </row>
    <row r="33" spans="1:68" x14ac:dyDescent="0.3">
      <c r="A33" s="70" t="s">
        <v>326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312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313</v>
      </c>
      <c r="W34" s="69"/>
      <c r="X34" s="69"/>
      <c r="Y34" s="69"/>
      <c r="Z34" s="69"/>
      <c r="AA34" s="69"/>
      <c r="AC34" s="69" t="s">
        <v>314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469.27355999999997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561.19259999999997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5235.8027000000002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1925.8167000000001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174.35298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58.164149999999999</v>
      </c>
    </row>
    <row r="43" spans="1:68" x14ac:dyDescent="0.3">
      <c r="A43" s="70" t="s">
        <v>316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317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318</v>
      </c>
      <c r="P44" s="69"/>
      <c r="Q44" s="69"/>
      <c r="R44" s="69"/>
      <c r="S44" s="69"/>
      <c r="T44" s="69"/>
      <c r="V44" s="69" t="s">
        <v>319</v>
      </c>
      <c r="W44" s="69"/>
      <c r="X44" s="69"/>
      <c r="Y44" s="69"/>
      <c r="Z44" s="69"/>
      <c r="AA44" s="69"/>
      <c r="AC44" s="69" t="s">
        <v>320</v>
      </c>
      <c r="AD44" s="69"/>
      <c r="AE44" s="69"/>
      <c r="AF44" s="69"/>
      <c r="AG44" s="69"/>
      <c r="AH44" s="69"/>
      <c r="AJ44" s="69" t="s">
        <v>321</v>
      </c>
      <c r="AK44" s="69"/>
      <c r="AL44" s="69"/>
      <c r="AM44" s="69"/>
      <c r="AN44" s="69"/>
      <c r="AO44" s="69"/>
      <c r="AQ44" s="69" t="s">
        <v>322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10.242336999999999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4.8451047000000003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554.64557000000002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4.9500740000000001E-2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1.3951218999999999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118.7285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32.107129999999998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277</v>
      </c>
      <c r="D2" s="61">
        <v>65</v>
      </c>
      <c r="E2" s="61">
        <v>668.72479999999996</v>
      </c>
      <c r="F2" s="61">
        <v>94.152534000000003</v>
      </c>
      <c r="G2" s="61">
        <v>20.349492999999999</v>
      </c>
      <c r="H2" s="61">
        <v>10.717506999999999</v>
      </c>
      <c r="I2" s="61">
        <v>9.6319859999999995</v>
      </c>
      <c r="J2" s="61">
        <v>30.99503</v>
      </c>
      <c r="K2" s="61">
        <v>14.016133999999999</v>
      </c>
      <c r="L2" s="61">
        <v>16.978895000000001</v>
      </c>
      <c r="M2" s="61">
        <v>16.787361000000001</v>
      </c>
      <c r="N2" s="61">
        <v>1.1740839999999999</v>
      </c>
      <c r="O2" s="61">
        <v>10.178322</v>
      </c>
      <c r="P2" s="61">
        <v>548.45889999999997</v>
      </c>
      <c r="Q2" s="61">
        <v>20.546423000000001</v>
      </c>
      <c r="R2" s="61">
        <v>491.09370000000001</v>
      </c>
      <c r="S2" s="61">
        <v>77.818539999999999</v>
      </c>
      <c r="T2" s="61">
        <v>4959.3019999999997</v>
      </c>
      <c r="U2" s="61">
        <v>2.4873327999999999</v>
      </c>
      <c r="V2" s="61">
        <v>10.462892999999999</v>
      </c>
      <c r="W2" s="61">
        <v>258.76834000000002</v>
      </c>
      <c r="X2" s="61">
        <v>93.113010000000003</v>
      </c>
      <c r="Y2" s="61">
        <v>0.88150669999999998</v>
      </c>
      <c r="Z2" s="61">
        <v>0.94409500000000002</v>
      </c>
      <c r="AA2" s="61">
        <v>7.7036914999999997</v>
      </c>
      <c r="AB2" s="61">
        <v>0.85961480000000001</v>
      </c>
      <c r="AC2" s="61">
        <v>367.25797</v>
      </c>
      <c r="AD2" s="61">
        <v>5.1380981999999999</v>
      </c>
      <c r="AE2" s="61">
        <v>1.3689476</v>
      </c>
      <c r="AF2" s="61">
        <v>0.69977199999999995</v>
      </c>
      <c r="AG2" s="61">
        <v>469.27355999999997</v>
      </c>
      <c r="AH2" s="61">
        <v>252.14299</v>
      </c>
      <c r="AI2" s="61">
        <v>217.13055</v>
      </c>
      <c r="AJ2" s="61">
        <v>561.19259999999997</v>
      </c>
      <c r="AK2" s="61">
        <v>5235.8027000000002</v>
      </c>
      <c r="AL2" s="61">
        <v>174.35298</v>
      </c>
      <c r="AM2" s="61">
        <v>1925.8167000000001</v>
      </c>
      <c r="AN2" s="61">
        <v>58.164149999999999</v>
      </c>
      <c r="AO2" s="61">
        <v>10.242336999999999</v>
      </c>
      <c r="AP2" s="61">
        <v>8.0203109999999995</v>
      </c>
      <c r="AQ2" s="61">
        <v>2.2220255999999998</v>
      </c>
      <c r="AR2" s="61">
        <v>4.8451047000000003</v>
      </c>
      <c r="AS2" s="61">
        <v>554.64557000000002</v>
      </c>
      <c r="AT2" s="61">
        <v>4.9500740000000001E-2</v>
      </c>
      <c r="AU2" s="61">
        <v>1.3951218999999999</v>
      </c>
      <c r="AV2" s="61">
        <v>118.7285</v>
      </c>
      <c r="AW2" s="61">
        <v>32.107129999999998</v>
      </c>
      <c r="AX2" s="61">
        <v>0.25641726999999997</v>
      </c>
      <c r="AY2" s="61">
        <v>0.54387264999999996</v>
      </c>
      <c r="AZ2" s="61">
        <v>171.43726000000001</v>
      </c>
      <c r="BA2" s="61">
        <v>17.627544</v>
      </c>
      <c r="BB2" s="61">
        <v>5.6587490000000003</v>
      </c>
      <c r="BC2" s="61">
        <v>6.465827</v>
      </c>
      <c r="BD2" s="61">
        <v>5.4921702999999997</v>
      </c>
      <c r="BE2" s="61">
        <v>0.29710993000000002</v>
      </c>
      <c r="BF2" s="61">
        <v>1.4277602</v>
      </c>
      <c r="BG2" s="61">
        <v>1.3877448000000001E-3</v>
      </c>
      <c r="BH2" s="61">
        <v>2.7246177E-2</v>
      </c>
      <c r="BI2" s="61">
        <v>2.0549129999999999E-2</v>
      </c>
      <c r="BJ2" s="61">
        <v>6.5645813999999997E-2</v>
      </c>
      <c r="BK2" s="61">
        <v>1.0674960000000001E-4</v>
      </c>
      <c r="BL2" s="61">
        <v>0.23400955000000001</v>
      </c>
      <c r="BM2" s="61">
        <v>2.2416782</v>
      </c>
      <c r="BN2" s="61">
        <v>0.6842549</v>
      </c>
      <c r="BO2" s="61">
        <v>33.652866000000003</v>
      </c>
      <c r="BP2" s="61">
        <v>6.2140855999999998</v>
      </c>
      <c r="BQ2" s="61">
        <v>11.691508000000001</v>
      </c>
      <c r="BR2" s="61">
        <v>38.551589999999997</v>
      </c>
      <c r="BS2" s="61">
        <v>9.6006540000000005</v>
      </c>
      <c r="BT2" s="61">
        <v>7.3120747000000001</v>
      </c>
      <c r="BU2" s="61">
        <v>0.25631229999999999</v>
      </c>
      <c r="BV2" s="61">
        <v>1.7338772999999998E-2</v>
      </c>
      <c r="BW2" s="61">
        <v>0.50159969999999998</v>
      </c>
      <c r="BX2" s="61">
        <v>0.67060869999999995</v>
      </c>
      <c r="BY2" s="61">
        <v>6.6022745999999993E-2</v>
      </c>
      <c r="BZ2" s="61">
        <v>1.4389034E-4</v>
      </c>
      <c r="CA2" s="61">
        <v>0.4502717</v>
      </c>
      <c r="CB2" s="61">
        <v>9.4293669999999993E-3</v>
      </c>
      <c r="CC2" s="61">
        <v>0.17563255</v>
      </c>
      <c r="CD2" s="61">
        <v>0.85222136999999998</v>
      </c>
      <c r="CE2" s="61">
        <v>3.0070525000000001E-2</v>
      </c>
      <c r="CF2" s="61">
        <v>8.6216755000000006E-2</v>
      </c>
      <c r="CG2" s="61">
        <v>0</v>
      </c>
      <c r="CH2" s="61">
        <v>2.3538604000000001E-2</v>
      </c>
      <c r="CI2" s="61">
        <v>3.8623201999999999E-8</v>
      </c>
      <c r="CJ2" s="61">
        <v>1.8613900000000001</v>
      </c>
      <c r="CK2" s="61">
        <v>3.6712327999999998E-3</v>
      </c>
      <c r="CL2" s="61">
        <v>2.0507061000000002</v>
      </c>
      <c r="CM2" s="61">
        <v>2.0201894999999999</v>
      </c>
      <c r="CN2" s="61">
        <v>863.04114000000004</v>
      </c>
      <c r="CO2" s="61">
        <v>1523.4478999999999</v>
      </c>
      <c r="CP2" s="61">
        <v>976.97969999999998</v>
      </c>
      <c r="CQ2" s="61">
        <v>374.12943000000001</v>
      </c>
      <c r="CR2" s="61">
        <v>169.18874</v>
      </c>
      <c r="CS2" s="61">
        <v>174.84917999999999</v>
      </c>
      <c r="CT2" s="61">
        <v>848.98230000000001</v>
      </c>
      <c r="CU2" s="61">
        <v>569.06946000000005</v>
      </c>
      <c r="CV2" s="61">
        <v>540.14380000000006</v>
      </c>
      <c r="CW2" s="61">
        <v>672.33936000000006</v>
      </c>
      <c r="CX2" s="61">
        <v>194.84087</v>
      </c>
      <c r="CY2" s="61">
        <v>1067.7826</v>
      </c>
      <c r="CZ2" s="61">
        <v>631.16549999999995</v>
      </c>
      <c r="DA2" s="61">
        <v>1232.0504000000001</v>
      </c>
      <c r="DB2" s="61">
        <v>1149.0374999999999</v>
      </c>
      <c r="DC2" s="61">
        <v>1771.3797999999999</v>
      </c>
      <c r="DD2" s="61">
        <v>3067.9769999999999</v>
      </c>
      <c r="DE2" s="61">
        <v>624.11130000000003</v>
      </c>
      <c r="DF2" s="61">
        <v>1343.213</v>
      </c>
      <c r="DG2" s="61">
        <v>705.72889999999995</v>
      </c>
      <c r="DH2" s="61">
        <v>54.755043000000001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17.627544</v>
      </c>
      <c r="B6">
        <f>BB2</f>
        <v>5.6587490000000003</v>
      </c>
      <c r="C6">
        <f>BC2</f>
        <v>6.465827</v>
      </c>
      <c r="D6">
        <f>BD2</f>
        <v>5.4921702999999997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20689</v>
      </c>
      <c r="C2" s="56">
        <f ca="1">YEAR(TODAY())-YEAR(B2)+IF(TODAY()&gt;=DATE(YEAR(TODAY()),MONTH(B2),DAY(B2)),0,-1)</f>
        <v>65</v>
      </c>
      <c r="E2" s="52">
        <v>153.19999999999999</v>
      </c>
      <c r="F2" s="53" t="s">
        <v>275</v>
      </c>
      <c r="G2" s="52">
        <v>54.4</v>
      </c>
      <c r="H2" s="51" t="s">
        <v>40</v>
      </c>
      <c r="I2" s="72">
        <f>ROUND(G3/E3^2,1)</f>
        <v>23.2</v>
      </c>
    </row>
    <row r="3" spans="1:9" x14ac:dyDescent="0.3">
      <c r="E3" s="51">
        <f>E2/100</f>
        <v>1.5319999999999998</v>
      </c>
      <c r="F3" s="51" t="s">
        <v>39</v>
      </c>
      <c r="G3" s="51">
        <f>G2</f>
        <v>54.4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신정애, ID : H1900914)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06일 10:47:03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44475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153.19999999999999</v>
      </c>
      <c r="L12" s="129"/>
      <c r="M12" s="122">
        <f>'개인정보 및 신체계측 입력'!G2</f>
        <v>54.4</v>
      </c>
      <c r="N12" s="123"/>
      <c r="O12" s="118" t="s">
        <v>270</v>
      </c>
      <c r="P12" s="112"/>
      <c r="Q12" s="115">
        <f>'개인정보 및 신체계측 입력'!I2</f>
        <v>23.2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신정애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64.710999999999999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13.986000000000001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21.303000000000001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13.9</v>
      </c>
      <c r="L72" s="36" t="s">
        <v>52</v>
      </c>
      <c r="M72" s="36">
        <f>ROUND('DRIs DATA'!K8,1)</f>
        <v>12.4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65.48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87.19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93.11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57.31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58.66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349.05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102.42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2021-10-06T01:52:29Z</dcterms:modified>
</cp:coreProperties>
</file>