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<sst xmlns="http://schemas.openxmlformats.org/spreadsheetml/2006/main" count="692" uniqueCount="337">
  <si>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</si>
  <si>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</si>
  <si>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</si>
  <si>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</si>
  <si>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</si>
  <si>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</si>
  <si>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</si>
  <si>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</si>
  <si>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</si>
  <si>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</si>
  <si>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</si>
  <si>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</si>
  <si>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</si>
  <si>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</si>
  <si>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</si>
  <si>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</si>
  <si>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</si>
  <si>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</si>
  <si>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</si>
  <si>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</si>
  <si>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</si>
  <si>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</si>
  <si>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</si>
  <si>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</si>
  <si>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</si>
  <si>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</si>
  <si>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</si>
  <si>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</si>
  <si>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</si>
  <si>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</si>
  <si>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</si>
  <si>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</si>
  <si>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</si>
  <si>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</si>
  <si>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</si>
  <si>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</si>
  <si>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</si>
  <si>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</si>
  <si>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</si>
  <si>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</si>
  <si>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</si>
  <si>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</si>
  <si>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</si>
  <si>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</si>
  <si>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</si>
  <si>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</si>
  <si>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</si>
  <si>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</si>
  <si>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</si>
  <si>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</si>
  <si>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</si>
  <si>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</si>
  <si>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</si>
  <si>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</si>
  <si>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</si>
  <si>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</si>
  <si>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</si>
  <si>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</si>
  <si>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</si>
  <si>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</si>
  <si>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</si>
  <si>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</si>
  <si>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</si>
  <si>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</si>
  <si>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</si>
  <si>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</si>
  <si>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</si>
  <si>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</si>
  <si>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</si>
  <si>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</si>
  <si>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</si>
  <si>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</si>
  <si>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</si>
  <si>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</si>
  <si>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</si>
  <si>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</si>
  <si>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</si>
  <si>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</si>
  <si>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</si>
  <si>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</si>
  <si>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</si>
  <si>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</si>
  <si>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</si>
  <si>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</si>
  <si>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</si>
  <si>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</si>
  <si>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</si>
  <si>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</si>
  <si>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</si>
  <si>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</si>
  <si>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</si>
  <si>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</si>
  <si>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</si>
  <si>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</si>
  <si>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</si>
  <si>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</si>
  <si>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</si>
  <si>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</si>
  <si>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</si>
  <si>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</si>
  <si>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</si>
  <si>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</si>
  <si>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</si>
  <si>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</si>
  <si>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</si>
  <si>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</si>
  <si>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</si>
  <si>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</si>
  <si>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</si>
  <si>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</si>
  <si>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</si>
  <si>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</si>
  <si>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</si>
  <si>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</si>
  <si>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</si>
  <si>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</si>
  <si>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</si>
  <si>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</si>
  <si>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</si>
  <si>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</si>
  <si>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</si>
  <si>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</si>
  <si>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</si>
  <si>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</si>
  <si>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</si>
  <si>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</si>
  <si>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</si>
  <si>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</si>
  <si>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</si>
  <si>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</si>
  <si>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</si>
  <si>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</si>
  <si>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</si>
  <si>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</si>
  <si>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</si>
  <si>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</si>
  <si>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</si>
  <si>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</si>
  <si>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</si>
  <si>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</si>
  <si>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</si>
  <si>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</si>
  <si>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</si>
  <si>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</si>
  <si>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</si>
  <si>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</si>
  <si>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</si>
  <si>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</si>
  <si>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</si>
  <si>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</si>
  <si>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</si>
  <si>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</si>
  <si>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</si>
  <si>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</si>
  <si>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</si>
  <si>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</si>
  <si>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</si>
  <si>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</si>
  <si>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</si>
  <si>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</si>
  <si>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</si>
  <si>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</si>
  <si>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</si>
  <si>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</si>
  <si>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</si>
  <si>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</si>
  <si>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</si>
  <si>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</si>
  <si>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</si>
  <si>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</si>
  <si>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</si>
  <si>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</si>
  <si>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</si>
  <si>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</si>
  <si>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</si>
  <si>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</si>
  <si>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</si>
  <si>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</si>
  <si>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</si>
  <si>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</si>
  <si>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</si>
  <si>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</si>
  <si>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</si>
  <si>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</si>
  <si>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</si>
  <si>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</si>
  <si>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</si>
  <si>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</si>
  <si>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</si>
  <si>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</si>
  <si>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</si>
  <si>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</si>
  <si>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</si>
  <si>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</si>
  <si>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</si>
  <si>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</si>
  <si>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</si>
  <si>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</si>
  <si>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</si>
  <si>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</si>
  <si>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</si>
  <si>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</si>
  <si>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</si>
  <si>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</si>
  <si>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</si>
  <si>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</si>
  <si>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</si>
  <si>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</si>
  <si>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</si>
  <si>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</si>
  <si>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</si>
  <si>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</si>
  <si>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</si>
  <si>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</si>
  <si>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</si>
  <si>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</si>
  <si>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</si>
  <si>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</si>
  <si>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</si>
  <si>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</si>
  <si>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</si>
  <si>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</si>
  <si>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</si>
  <si>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</si>
  <si>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</si>
  <si>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</si>
  <si>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</si>
  <si>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</si>
  <si>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</si>
  <si>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</si>
  <si>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</si>
  <si>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</si>
  <si>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</si>
  <si>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</si>
  <si>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</si>
  <si>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</si>
  <si>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</si>
  <si>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</si>
  <si>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</si>
  <si>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</si>
  <si>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</si>
  <si>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</si>
  <si>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</si>
  <si>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</si>
  <si>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</si>
  <si>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</si>
  <si>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</si>
  <si>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</si>
  <si>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</si>
  <si>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</si>
  <si>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</si>
  <si>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</si>
  <si>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</si>
  <si>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</si>
  <si>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</si>
  <si>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</si>
  <si>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</si>
  <si>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</si>
  <si>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</si>
  <si>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</si>
  <si>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</si>
  <si>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</si>
  <si>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</si>
  <si>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</si>
  <si>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</si>
  <si>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</si>
  <si>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</si>
  <si>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</si>
  <si>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</si>
  <si>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</si>
  <si>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</si>
  <si>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</si>
  <si>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</si>
  <si>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</si>
  <si>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</si>
  <si>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</si>
  <si>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</si>
  <si>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</si>
  <si>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</si>
  <si>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</si>
  <si>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</si>
  <si>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</si>
  <si>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</si>
  <si>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</si>
  <si>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</si>
  <si>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</si>
  <si>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</si>
  <si>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</si>
  <si>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</si>
  <si>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</si>
  <si>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</si>
  <si>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</si>
  <si>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</si>
  <si>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</si>
  <si>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</si>
  <si>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</si>
  <si>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</si>
  <si>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</si>
  <si>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</si>
  <si>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</si>
  <si>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</si>
  <si>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</si>
  <si>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</si>
  <si>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</si>
  <si>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</si>
  <si>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</si>
  <si>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</si>
  <si>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불포화지방산</t>
    <phoneticPr fontId="1" type="noConversion"/>
  </si>
  <si>
    <t>적정비율(최대)</t>
    <phoneticPr fontId="1" type="noConversion"/>
  </si>
  <si>
    <t>비타민D</t>
    <phoneticPr fontId="1" type="noConversion"/>
  </si>
  <si>
    <t>다량 무기질</t>
    <phoneticPr fontId="1" type="noConversion"/>
  </si>
  <si>
    <t>아연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</si>
  <si>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</si>
  <si>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</si>
  <si>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</si>
  <si>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</si>
  <si>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</si>
  <si>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배동만, ID : H1900915)</t>
  </si>
  <si>
    <t>2021년 10월 08일 15:58:41</t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</si>
  <si>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</si>
  <si>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</si>
  <si>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</si>
  <si>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</si>
  <si>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</si>
  <si>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</si>
  <si>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</si>
  <si>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</si>
  <si>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</si>
  <si>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</si>
  <si>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</si>
  <si>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</si>
  <si>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</si>
  <si>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</si>
  <si>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</si>
  <si>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H1900915</t>
  </si>
  <si>
    <t>배동만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</si>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</sst>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81.264439999999993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946928"/>
        <c:axId val="106945752"/>
      </c:barChart>
      <c:catAx>
        <c:axId val="1069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945752"/>
        <c:crosses val="autoZero"/>
        <c:auto val="1"/>
        <c:lblAlgn val="ctr"/>
        <c:lblOffset val="100"/>
        <c:noMultiLvlLbl val="0"/>
      </c:catAx>
      <c:valAx>
        <c:axId val="1069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94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4.3857083000000001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348296"/>
        <c:axId val="605343984"/>
      </c:barChart>
      <c:catAx>
        <c:axId val="60534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343984"/>
        <c:crosses val="autoZero"/>
        <c:auto val="1"/>
        <c:lblAlgn val="ctr"/>
        <c:lblOffset val="100"/>
        <c:noMultiLvlLbl val="0"/>
      </c:catAx>
      <c:valAx>
        <c:axId val="605343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34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6.0497579999999997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224848"/>
        <c:axId val="263495920"/>
      </c:barChart>
      <c:catAx>
        <c:axId val="51722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495920"/>
        <c:crosses val="autoZero"/>
        <c:auto val="1"/>
        <c:lblAlgn val="ctr"/>
        <c:lblOffset val="100"/>
        <c:noMultiLvlLbl val="0"/>
      </c:catAx>
      <c:valAx>
        <c:axId val="26349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22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1599.5543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91424"/>
        <c:axId val="532696520"/>
      </c:barChart>
      <c:catAx>
        <c:axId val="53269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96520"/>
        <c:crosses val="autoZero"/>
        <c:auto val="1"/>
        <c:lblAlgn val="ctr"/>
        <c:lblOffset val="100"/>
        <c:noMultiLvlLbl val="0"/>
      </c:catAx>
      <c:valAx>
        <c:axId val="532696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9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3520.4856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92992"/>
        <c:axId val="532689856"/>
      </c:barChart>
      <c:catAx>
        <c:axId val="53269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89856"/>
        <c:crosses val="autoZero"/>
        <c:auto val="1"/>
        <c:lblAlgn val="ctr"/>
        <c:lblOffset val="100"/>
        <c:noMultiLvlLbl val="0"/>
      </c:catAx>
      <c:valAx>
        <c:axId val="5326898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9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313.22280000000001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89464"/>
        <c:axId val="532693776"/>
      </c:barChart>
      <c:catAx>
        <c:axId val="532689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93776"/>
        <c:crosses val="autoZero"/>
        <c:auto val="1"/>
        <c:lblAlgn val="ctr"/>
        <c:lblOffset val="100"/>
        <c:noMultiLvlLbl val="0"/>
      </c:catAx>
      <c:valAx>
        <c:axId val="532693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89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123.09412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93384"/>
        <c:axId val="532694168"/>
      </c:barChart>
      <c:catAx>
        <c:axId val="532693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94168"/>
        <c:crosses val="autoZero"/>
        <c:auto val="1"/>
        <c:lblAlgn val="ctr"/>
        <c:lblOffset val="100"/>
        <c:noMultiLvlLbl val="0"/>
      </c:catAx>
      <c:valAx>
        <c:axId val="532694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9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12.667560999999999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91816"/>
        <c:axId val="532692208"/>
      </c:barChart>
      <c:catAx>
        <c:axId val="532691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92208"/>
        <c:crosses val="autoZero"/>
        <c:auto val="1"/>
        <c:lblAlgn val="ctr"/>
        <c:lblOffset val="100"/>
        <c:noMultiLvlLbl val="0"/>
      </c:catAx>
      <c:valAx>
        <c:axId val="532692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9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807.17444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94952"/>
        <c:axId val="532695344"/>
      </c:barChart>
      <c:catAx>
        <c:axId val="532694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95344"/>
        <c:crosses val="autoZero"/>
        <c:auto val="1"/>
        <c:lblAlgn val="ctr"/>
        <c:lblOffset val="100"/>
        <c:noMultiLvlLbl val="0"/>
      </c:catAx>
      <c:valAx>
        <c:axId val="5326953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94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0.15716113000000001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95736"/>
        <c:axId val="527777328"/>
      </c:barChart>
      <c:catAx>
        <c:axId val="532695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77328"/>
        <c:crosses val="autoZero"/>
        <c:auto val="1"/>
        <c:lblAlgn val="ctr"/>
        <c:lblOffset val="100"/>
        <c:noMultiLvlLbl val="0"/>
      </c:catAx>
      <c:valAx>
        <c:axId val="527777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95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4.4457746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774976"/>
        <c:axId val="527779680"/>
      </c:barChart>
      <c:catAx>
        <c:axId val="527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79680"/>
        <c:crosses val="autoZero"/>
        <c:auto val="1"/>
        <c:lblAlgn val="ctr"/>
        <c:lblOffset val="100"/>
        <c:noMultiLvlLbl val="0"/>
      </c:catAx>
      <c:valAx>
        <c:axId val="527779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77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25.312747999999999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944576"/>
        <c:axId val="106946536"/>
      </c:barChart>
      <c:catAx>
        <c:axId val="1069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946536"/>
        <c:crosses val="autoZero"/>
        <c:auto val="1"/>
        <c:lblAlgn val="ctr"/>
        <c:lblOffset val="100"/>
        <c:noMultiLvlLbl val="0"/>
      </c:catAx>
      <c:valAx>
        <c:axId val="106946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94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98.053340000000006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780856"/>
        <c:axId val="527779288"/>
      </c:barChart>
      <c:catAx>
        <c:axId val="52778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79288"/>
        <c:crosses val="autoZero"/>
        <c:auto val="1"/>
        <c:lblAlgn val="ctr"/>
        <c:lblOffset val="100"/>
        <c:noMultiLvlLbl val="0"/>
      </c:catAx>
      <c:valAx>
        <c:axId val="527779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78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130.44110000000001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773800"/>
        <c:axId val="527777720"/>
      </c:barChart>
      <c:catAx>
        <c:axId val="52777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77720"/>
        <c:crosses val="autoZero"/>
        <c:auto val="1"/>
        <c:lblAlgn val="ctr"/>
        <c:lblOffset val="100"/>
        <c:noMultiLvlLbl val="0"/>
      </c:catAx>
      <c:valAx>
        <c:axId val="52777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77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3.5419999999999998</c:v>
                </c:pt>
                <c:pt idx="1">
                  <c:v>10.42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7776936"/>
        <c:axId val="527776152"/>
      </c:barChart>
      <c:catAx>
        <c:axId val="527776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76152"/>
        <c:crosses val="autoZero"/>
        <c:auto val="1"/>
        <c:lblAlgn val="ctr"/>
        <c:lblOffset val="100"/>
        <c:noMultiLvlLbl val="0"/>
      </c:catAx>
      <c:valAx>
        <c:axId val="52777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776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14.837693</c:v>
                </c:pt>
                <c:pt idx="1">
                  <c:v>14.07391</c:v>
                </c:pt>
                <c:pt idx="2">
                  <c:v>14.101293999999999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473.32285000000002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775760"/>
        <c:axId val="527776544"/>
      </c:barChart>
      <c:catAx>
        <c:axId val="52777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76544"/>
        <c:crosses val="autoZero"/>
        <c:auto val="1"/>
        <c:lblAlgn val="ctr"/>
        <c:lblOffset val="100"/>
        <c:noMultiLvlLbl val="0"/>
      </c:catAx>
      <c:valAx>
        <c:axId val="527776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77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21.150207999999999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778504"/>
        <c:axId val="527780464"/>
      </c:barChart>
      <c:catAx>
        <c:axId val="52777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80464"/>
        <c:crosses val="autoZero"/>
        <c:auto val="1"/>
        <c:lblAlgn val="ctr"/>
        <c:lblOffset val="100"/>
        <c:noMultiLvlLbl val="0"/>
      </c:catAx>
      <c:valAx>
        <c:axId val="52778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77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77.73</c:v>
                </c:pt>
                <c:pt idx="1">
                  <c:v>7.6689999999999996</c:v>
                </c:pt>
                <c:pt idx="2">
                  <c:v>14.601000000000001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1563704"/>
        <c:axId val="601560176"/>
      </c:barChart>
      <c:catAx>
        <c:axId val="60156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560176"/>
        <c:crosses val="autoZero"/>
        <c:auto val="1"/>
        <c:lblAlgn val="ctr"/>
        <c:lblOffset val="100"/>
        <c:noMultiLvlLbl val="0"/>
      </c:catAx>
      <c:valAx>
        <c:axId val="601560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563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2595.5297999999998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557824"/>
        <c:axId val="601564096"/>
      </c:barChart>
      <c:catAx>
        <c:axId val="60155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564096"/>
        <c:crosses val="autoZero"/>
        <c:auto val="1"/>
        <c:lblAlgn val="ctr"/>
        <c:lblOffset val="100"/>
        <c:noMultiLvlLbl val="0"/>
      </c:catAx>
      <c:valAx>
        <c:axId val="601564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55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114.376015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560568"/>
        <c:axId val="601565272"/>
      </c:barChart>
      <c:catAx>
        <c:axId val="60156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565272"/>
        <c:crosses val="autoZero"/>
        <c:auto val="1"/>
        <c:lblAlgn val="ctr"/>
        <c:lblOffset val="100"/>
        <c:noMultiLvlLbl val="0"/>
      </c:catAx>
      <c:valAx>
        <c:axId val="601565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56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631.94510000000002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558216"/>
        <c:axId val="601560960"/>
      </c:barChart>
      <c:catAx>
        <c:axId val="601558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560960"/>
        <c:crosses val="autoZero"/>
        <c:auto val="1"/>
        <c:lblAlgn val="ctr"/>
        <c:lblOffset val="100"/>
        <c:noMultiLvlLbl val="0"/>
      </c:catAx>
      <c:valAx>
        <c:axId val="601560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558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5.5504049999999996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941048"/>
        <c:axId val="263493960"/>
      </c:barChart>
      <c:catAx>
        <c:axId val="10694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493960"/>
        <c:crosses val="autoZero"/>
        <c:auto val="1"/>
        <c:lblAlgn val="ctr"/>
        <c:lblOffset val="100"/>
        <c:noMultiLvlLbl val="0"/>
      </c:catAx>
      <c:valAx>
        <c:axId val="263493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94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4555.6750000000002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558608"/>
        <c:axId val="601563312"/>
      </c:barChart>
      <c:catAx>
        <c:axId val="60155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563312"/>
        <c:crosses val="autoZero"/>
        <c:auto val="1"/>
        <c:lblAlgn val="ctr"/>
        <c:lblOffset val="100"/>
        <c:noMultiLvlLbl val="0"/>
      </c:catAx>
      <c:valAx>
        <c:axId val="601563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55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15.672535999999999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559784"/>
        <c:axId val="601559000"/>
      </c:barChart>
      <c:catAx>
        <c:axId val="60155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559000"/>
        <c:crosses val="autoZero"/>
        <c:auto val="1"/>
        <c:lblAlgn val="ctr"/>
        <c:lblOffset val="100"/>
        <c:noMultiLvlLbl val="0"/>
      </c:catAx>
      <c:valAx>
        <c:axId val="601559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55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1.7287060999999999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562528"/>
        <c:axId val="601446704"/>
      </c:barChart>
      <c:catAx>
        <c:axId val="60156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446704"/>
        <c:crosses val="autoZero"/>
        <c:auto val="1"/>
        <c:lblAlgn val="ctr"/>
        <c:lblOffset val="100"/>
        <c:noMultiLvlLbl val="0"/>
      </c:catAx>
      <c:valAx>
        <c:axId val="601446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56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172.49850000000001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347904"/>
        <c:axId val="605346336"/>
      </c:barChart>
      <c:catAx>
        <c:axId val="60534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346336"/>
        <c:crosses val="autoZero"/>
        <c:auto val="1"/>
        <c:lblAlgn val="ctr"/>
        <c:lblOffset val="100"/>
        <c:noMultiLvlLbl val="0"/>
      </c:catAx>
      <c:valAx>
        <c:axId val="60534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34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2.0092265999999999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347120"/>
        <c:axId val="605342808"/>
      </c:barChart>
      <c:catAx>
        <c:axId val="60534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342808"/>
        <c:crosses val="autoZero"/>
        <c:auto val="1"/>
        <c:lblAlgn val="ctr"/>
        <c:lblOffset val="100"/>
        <c:noMultiLvlLbl val="0"/>
      </c:catAx>
      <c:valAx>
        <c:axId val="605342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34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17.143227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341632"/>
        <c:axId val="605344376"/>
      </c:barChart>
      <c:catAx>
        <c:axId val="60534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344376"/>
        <c:crosses val="autoZero"/>
        <c:auto val="1"/>
        <c:lblAlgn val="ctr"/>
        <c:lblOffset val="100"/>
        <c:noMultiLvlLbl val="0"/>
      </c:catAx>
      <c:valAx>
        <c:axId val="605344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34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1.7287060999999999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345160"/>
        <c:axId val="605342024"/>
      </c:barChart>
      <c:catAx>
        <c:axId val="60534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342024"/>
        <c:crosses val="autoZero"/>
        <c:auto val="1"/>
        <c:lblAlgn val="ctr"/>
        <c:lblOffset val="100"/>
        <c:noMultiLvlLbl val="0"/>
      </c:catAx>
      <c:valAx>
        <c:axId val="605342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345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593.721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343592"/>
        <c:axId val="605347512"/>
      </c:barChart>
      <c:catAx>
        <c:axId val="60534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347512"/>
        <c:crosses val="autoZero"/>
        <c:auto val="1"/>
        <c:lblAlgn val="ctr"/>
        <c:lblOffset val="100"/>
        <c:noMultiLvlLbl val="0"/>
      </c:catAx>
      <c:valAx>
        <c:axId val="605347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34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11.345532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341240"/>
        <c:axId val="605342416"/>
      </c:barChart>
      <c:catAx>
        <c:axId val="60534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342416"/>
        <c:crosses val="autoZero"/>
        <c:auto val="1"/>
        <c:lblAlgn val="ctr"/>
        <c:lblOffset val="100"/>
        <c:noMultiLvlLbl val="0"/>
      </c:catAx>
      <c:valAx>
        <c:axId val="60534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34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배동만, ID : H1900915)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08일 15:58:41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2595.5297999999998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81.264439999999993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25.312747999999999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77.73</v>
      </c>
      <c r="G8" s="59">
        <f>'DRIs DATA 입력'!G8</f>
        <v>7.6689999999999996</v>
      </c>
      <c r="H8" s="59">
        <f>'DRIs DATA 입력'!H8</f>
        <v>14.601000000000001</v>
      </c>
      <c r="I8" s="46"/>
      <c r="J8" s="59" t="s">
        <v>215</v>
      </c>
      <c r="K8" s="59">
        <f>'DRIs DATA 입력'!K8</f>
        <v>3.5419999999999998</v>
      </c>
      <c r="L8" s="59">
        <f>'DRIs DATA 입력'!L8</f>
        <v>10.42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473.32285000000002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21.150207999999999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5.5504049999999996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172.49850000000001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114.376015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1.6920005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2.0092265999999999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17.143227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1.7287060999999999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593.721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11.345532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4.3857083000000001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6.0497579999999997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631.94510000000002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1599.5543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4555.6750000000002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3520.4856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313.22280000000001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123.09412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15.672535999999999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12.667560999999999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807.17444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0.15716113000000001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4.4457746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98.053340000000006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130.44110000000001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8" sqref="J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317</v>
      </c>
      <c r="G1" s="62" t="s">
        <v>277</v>
      </c>
      <c r="H1" s="61" t="s">
        <v>318</v>
      </c>
    </row>
    <row r="3" spans="1:27" x14ac:dyDescent="0.3">
      <c r="A3" s="68" t="s">
        <v>278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279</v>
      </c>
      <c r="B4" s="67"/>
      <c r="C4" s="67"/>
      <c r="E4" s="69" t="s">
        <v>280</v>
      </c>
      <c r="F4" s="70"/>
      <c r="G4" s="70"/>
      <c r="H4" s="71"/>
      <c r="J4" s="69" t="s">
        <v>307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281</v>
      </c>
      <c r="V4" s="67"/>
      <c r="W4" s="67"/>
      <c r="X4" s="67"/>
      <c r="Y4" s="67"/>
      <c r="Z4" s="67"/>
    </row>
    <row r="5" spans="1:27" x14ac:dyDescent="0.3">
      <c r="A5" s="65"/>
      <c r="B5" s="65" t="s">
        <v>282</v>
      </c>
      <c r="C5" s="65" t="s">
        <v>283</v>
      </c>
      <c r="E5" s="65"/>
      <c r="F5" s="65" t="s">
        <v>49</v>
      </c>
      <c r="G5" s="65" t="s">
        <v>284</v>
      </c>
      <c r="H5" s="65" t="s">
        <v>45</v>
      </c>
      <c r="J5" s="65"/>
      <c r="K5" s="65" t="s">
        <v>285</v>
      </c>
      <c r="L5" s="65" t="s">
        <v>286</v>
      </c>
      <c r="N5" s="65"/>
      <c r="O5" s="65" t="s">
        <v>287</v>
      </c>
      <c r="P5" s="65" t="s">
        <v>288</v>
      </c>
      <c r="Q5" s="65" t="s">
        <v>319</v>
      </c>
      <c r="R5" s="65" t="s">
        <v>320</v>
      </c>
      <c r="S5" s="65" t="s">
        <v>283</v>
      </c>
      <c r="U5" s="65"/>
      <c r="V5" s="65" t="s">
        <v>287</v>
      </c>
      <c r="W5" s="65" t="s">
        <v>288</v>
      </c>
      <c r="X5" s="65" t="s">
        <v>319</v>
      </c>
      <c r="Y5" s="65" t="s">
        <v>320</v>
      </c>
      <c r="Z5" s="65" t="s">
        <v>283</v>
      </c>
    </row>
    <row r="6" spans="1:27" x14ac:dyDescent="0.3">
      <c r="A6" s="65" t="s">
        <v>279</v>
      </c>
      <c r="B6" s="65">
        <v>2000</v>
      </c>
      <c r="C6" s="65">
        <v>2595.5297999999998</v>
      </c>
      <c r="E6" s="65" t="s">
        <v>321</v>
      </c>
      <c r="F6" s="65">
        <v>55</v>
      </c>
      <c r="G6" s="65">
        <v>15</v>
      </c>
      <c r="H6" s="65">
        <v>7</v>
      </c>
      <c r="J6" s="65" t="s">
        <v>321</v>
      </c>
      <c r="K6" s="65">
        <v>0.1</v>
      </c>
      <c r="L6" s="65">
        <v>4</v>
      </c>
      <c r="N6" s="65" t="s">
        <v>322</v>
      </c>
      <c r="O6" s="65">
        <v>45</v>
      </c>
      <c r="P6" s="65">
        <v>55</v>
      </c>
      <c r="Q6" s="65">
        <v>0</v>
      </c>
      <c r="R6" s="65">
        <v>0</v>
      </c>
      <c r="S6" s="65">
        <v>81.264439999999993</v>
      </c>
      <c r="U6" s="65" t="s">
        <v>323</v>
      </c>
      <c r="V6" s="65">
        <v>0</v>
      </c>
      <c r="W6" s="65">
        <v>0</v>
      </c>
      <c r="X6" s="65">
        <v>25</v>
      </c>
      <c r="Y6" s="65">
        <v>0</v>
      </c>
      <c r="Z6" s="65">
        <v>25.312747999999999</v>
      </c>
    </row>
    <row r="7" spans="1:27" x14ac:dyDescent="0.3">
      <c r="E7" s="65" t="s">
        <v>308</v>
      </c>
      <c r="F7" s="65">
        <v>65</v>
      </c>
      <c r="G7" s="65">
        <v>30</v>
      </c>
      <c r="H7" s="65">
        <v>20</v>
      </c>
      <c r="J7" s="65" t="s">
        <v>308</v>
      </c>
      <c r="K7" s="65">
        <v>1</v>
      </c>
      <c r="L7" s="65">
        <v>10</v>
      </c>
    </row>
    <row r="8" spans="1:27" x14ac:dyDescent="0.3">
      <c r="E8" s="65" t="s">
        <v>324</v>
      </c>
      <c r="F8" s="65">
        <v>77.73</v>
      </c>
      <c r="G8" s="65">
        <v>7.6689999999999996</v>
      </c>
      <c r="H8" s="65">
        <v>14.601000000000001</v>
      </c>
      <c r="J8" s="65" t="s">
        <v>324</v>
      </c>
      <c r="K8" s="65">
        <v>3.5419999999999998</v>
      </c>
      <c r="L8" s="65">
        <v>10.42</v>
      </c>
    </row>
    <row r="13" spans="1:27" x14ac:dyDescent="0.3">
      <c r="A13" s="66" t="s">
        <v>325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289</v>
      </c>
      <c r="B14" s="67"/>
      <c r="C14" s="67"/>
      <c r="D14" s="67"/>
      <c r="E14" s="67"/>
      <c r="F14" s="67"/>
      <c r="H14" s="67" t="s">
        <v>290</v>
      </c>
      <c r="I14" s="67"/>
      <c r="J14" s="67"/>
      <c r="K14" s="67"/>
      <c r="L14" s="67"/>
      <c r="M14" s="67"/>
      <c r="O14" s="67" t="s">
        <v>309</v>
      </c>
      <c r="P14" s="67"/>
      <c r="Q14" s="67"/>
      <c r="R14" s="67"/>
      <c r="S14" s="67"/>
      <c r="T14" s="67"/>
      <c r="V14" s="67" t="s">
        <v>291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287</v>
      </c>
      <c r="C15" s="65" t="s">
        <v>288</v>
      </c>
      <c r="D15" s="65" t="s">
        <v>319</v>
      </c>
      <c r="E15" s="65" t="s">
        <v>320</v>
      </c>
      <c r="F15" s="65" t="s">
        <v>283</v>
      </c>
      <c r="H15" s="65"/>
      <c r="I15" s="65" t="s">
        <v>287</v>
      </c>
      <c r="J15" s="65" t="s">
        <v>288</v>
      </c>
      <c r="K15" s="65" t="s">
        <v>319</v>
      </c>
      <c r="L15" s="65" t="s">
        <v>320</v>
      </c>
      <c r="M15" s="65" t="s">
        <v>283</v>
      </c>
      <c r="O15" s="65"/>
      <c r="P15" s="65" t="s">
        <v>287</v>
      </c>
      <c r="Q15" s="65" t="s">
        <v>288</v>
      </c>
      <c r="R15" s="65" t="s">
        <v>319</v>
      </c>
      <c r="S15" s="65" t="s">
        <v>320</v>
      </c>
      <c r="T15" s="65" t="s">
        <v>283</v>
      </c>
      <c r="V15" s="65"/>
      <c r="W15" s="65" t="s">
        <v>287</v>
      </c>
      <c r="X15" s="65" t="s">
        <v>288</v>
      </c>
      <c r="Y15" s="65" t="s">
        <v>319</v>
      </c>
      <c r="Z15" s="65" t="s">
        <v>320</v>
      </c>
      <c r="AA15" s="65" t="s">
        <v>283</v>
      </c>
    </row>
    <row r="16" spans="1:27" x14ac:dyDescent="0.3">
      <c r="A16" s="65" t="s">
        <v>292</v>
      </c>
      <c r="B16" s="65">
        <v>500</v>
      </c>
      <c r="C16" s="65">
        <v>700</v>
      </c>
      <c r="D16" s="65">
        <v>0</v>
      </c>
      <c r="E16" s="65">
        <v>3000</v>
      </c>
      <c r="F16" s="65">
        <v>473.32285000000002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21.150207999999999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5.5504049999999996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172.49850000000001</v>
      </c>
    </row>
    <row r="23" spans="1:62" x14ac:dyDescent="0.3">
      <c r="A23" s="66" t="s">
        <v>293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294</v>
      </c>
      <c r="B24" s="67"/>
      <c r="C24" s="67"/>
      <c r="D24" s="67"/>
      <c r="E24" s="67"/>
      <c r="F24" s="67"/>
      <c r="H24" s="67" t="s">
        <v>295</v>
      </c>
      <c r="I24" s="67"/>
      <c r="J24" s="67"/>
      <c r="K24" s="67"/>
      <c r="L24" s="67"/>
      <c r="M24" s="67"/>
      <c r="O24" s="67" t="s">
        <v>296</v>
      </c>
      <c r="P24" s="67"/>
      <c r="Q24" s="67"/>
      <c r="R24" s="67"/>
      <c r="S24" s="67"/>
      <c r="T24" s="67"/>
      <c r="V24" s="67" t="s">
        <v>297</v>
      </c>
      <c r="W24" s="67"/>
      <c r="X24" s="67"/>
      <c r="Y24" s="67"/>
      <c r="Z24" s="67"/>
      <c r="AA24" s="67"/>
      <c r="AC24" s="67" t="s">
        <v>298</v>
      </c>
      <c r="AD24" s="67"/>
      <c r="AE24" s="67"/>
      <c r="AF24" s="67"/>
      <c r="AG24" s="67"/>
      <c r="AH24" s="67"/>
      <c r="AJ24" s="67" t="s">
        <v>299</v>
      </c>
      <c r="AK24" s="67"/>
      <c r="AL24" s="67"/>
      <c r="AM24" s="67"/>
      <c r="AN24" s="67"/>
      <c r="AO24" s="67"/>
      <c r="AQ24" s="67" t="s">
        <v>300</v>
      </c>
      <c r="AR24" s="67"/>
      <c r="AS24" s="67"/>
      <c r="AT24" s="67"/>
      <c r="AU24" s="67"/>
      <c r="AV24" s="67"/>
      <c r="AX24" s="67" t="s">
        <v>301</v>
      </c>
      <c r="AY24" s="67"/>
      <c r="AZ24" s="67"/>
      <c r="BA24" s="67"/>
      <c r="BB24" s="67"/>
      <c r="BC24" s="67"/>
      <c r="BE24" s="67" t="s">
        <v>302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287</v>
      </c>
      <c r="C25" s="65" t="s">
        <v>288</v>
      </c>
      <c r="D25" s="65" t="s">
        <v>319</v>
      </c>
      <c r="E25" s="65" t="s">
        <v>320</v>
      </c>
      <c r="F25" s="65" t="s">
        <v>283</v>
      </c>
      <c r="H25" s="65"/>
      <c r="I25" s="65" t="s">
        <v>287</v>
      </c>
      <c r="J25" s="65" t="s">
        <v>288</v>
      </c>
      <c r="K25" s="65" t="s">
        <v>319</v>
      </c>
      <c r="L25" s="65" t="s">
        <v>320</v>
      </c>
      <c r="M25" s="65" t="s">
        <v>283</v>
      </c>
      <c r="O25" s="65"/>
      <c r="P25" s="65" t="s">
        <v>287</v>
      </c>
      <c r="Q25" s="65" t="s">
        <v>288</v>
      </c>
      <c r="R25" s="65" t="s">
        <v>319</v>
      </c>
      <c r="S25" s="65" t="s">
        <v>320</v>
      </c>
      <c r="T25" s="65" t="s">
        <v>283</v>
      </c>
      <c r="V25" s="65"/>
      <c r="W25" s="65" t="s">
        <v>287</v>
      </c>
      <c r="X25" s="65" t="s">
        <v>288</v>
      </c>
      <c r="Y25" s="65" t="s">
        <v>319</v>
      </c>
      <c r="Z25" s="65" t="s">
        <v>320</v>
      </c>
      <c r="AA25" s="65" t="s">
        <v>283</v>
      </c>
      <c r="AC25" s="65"/>
      <c r="AD25" s="65" t="s">
        <v>287</v>
      </c>
      <c r="AE25" s="65" t="s">
        <v>288</v>
      </c>
      <c r="AF25" s="65" t="s">
        <v>319</v>
      </c>
      <c r="AG25" s="65" t="s">
        <v>320</v>
      </c>
      <c r="AH25" s="65" t="s">
        <v>283</v>
      </c>
      <c r="AJ25" s="65"/>
      <c r="AK25" s="65" t="s">
        <v>287</v>
      </c>
      <c r="AL25" s="65" t="s">
        <v>288</v>
      </c>
      <c r="AM25" s="65" t="s">
        <v>319</v>
      </c>
      <c r="AN25" s="65" t="s">
        <v>320</v>
      </c>
      <c r="AO25" s="65" t="s">
        <v>283</v>
      </c>
      <c r="AQ25" s="65"/>
      <c r="AR25" s="65" t="s">
        <v>287</v>
      </c>
      <c r="AS25" s="65" t="s">
        <v>288</v>
      </c>
      <c r="AT25" s="65" t="s">
        <v>319</v>
      </c>
      <c r="AU25" s="65" t="s">
        <v>320</v>
      </c>
      <c r="AV25" s="65" t="s">
        <v>283</v>
      </c>
      <c r="AX25" s="65"/>
      <c r="AY25" s="65" t="s">
        <v>287</v>
      </c>
      <c r="AZ25" s="65" t="s">
        <v>288</v>
      </c>
      <c r="BA25" s="65" t="s">
        <v>319</v>
      </c>
      <c r="BB25" s="65" t="s">
        <v>320</v>
      </c>
      <c r="BC25" s="65" t="s">
        <v>283</v>
      </c>
      <c r="BE25" s="65"/>
      <c r="BF25" s="65" t="s">
        <v>287</v>
      </c>
      <c r="BG25" s="65" t="s">
        <v>288</v>
      </c>
      <c r="BH25" s="65" t="s">
        <v>319</v>
      </c>
      <c r="BI25" s="65" t="s">
        <v>320</v>
      </c>
      <c r="BJ25" s="65" t="s">
        <v>283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114.376015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1.6920005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2.0092265999999999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17.143227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1.7287060999999999</v>
      </c>
      <c r="AJ26" s="65" t="s">
        <v>303</v>
      </c>
      <c r="AK26" s="65">
        <v>320</v>
      </c>
      <c r="AL26" s="65">
        <v>400</v>
      </c>
      <c r="AM26" s="65">
        <v>0</v>
      </c>
      <c r="AN26" s="65">
        <v>1000</v>
      </c>
      <c r="AO26" s="65">
        <v>593.721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11.345532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4.3857083000000001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6.0497579999999997</v>
      </c>
    </row>
    <row r="33" spans="1:68" x14ac:dyDescent="0.3">
      <c r="A33" s="66" t="s">
        <v>310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304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305</v>
      </c>
      <c r="W34" s="67"/>
      <c r="X34" s="67"/>
      <c r="Y34" s="67"/>
      <c r="Z34" s="67"/>
      <c r="AA34" s="67"/>
      <c r="AC34" s="67" t="s">
        <v>306</v>
      </c>
      <c r="AD34" s="67"/>
      <c r="AE34" s="67"/>
      <c r="AF34" s="67"/>
      <c r="AG34" s="67"/>
      <c r="AH34" s="67"/>
      <c r="AJ34" s="67" t="s">
        <v>326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287</v>
      </c>
      <c r="C35" s="65" t="s">
        <v>288</v>
      </c>
      <c r="D35" s="65" t="s">
        <v>319</v>
      </c>
      <c r="E35" s="65" t="s">
        <v>320</v>
      </c>
      <c r="F35" s="65" t="s">
        <v>283</v>
      </c>
      <c r="H35" s="65"/>
      <c r="I35" s="65" t="s">
        <v>287</v>
      </c>
      <c r="J35" s="65" t="s">
        <v>288</v>
      </c>
      <c r="K35" s="65" t="s">
        <v>319</v>
      </c>
      <c r="L35" s="65" t="s">
        <v>320</v>
      </c>
      <c r="M35" s="65" t="s">
        <v>283</v>
      </c>
      <c r="O35" s="65"/>
      <c r="P35" s="65" t="s">
        <v>287</v>
      </c>
      <c r="Q35" s="65" t="s">
        <v>288</v>
      </c>
      <c r="R35" s="65" t="s">
        <v>319</v>
      </c>
      <c r="S35" s="65" t="s">
        <v>320</v>
      </c>
      <c r="T35" s="65" t="s">
        <v>283</v>
      </c>
      <c r="V35" s="65"/>
      <c r="W35" s="65" t="s">
        <v>287</v>
      </c>
      <c r="X35" s="65" t="s">
        <v>288</v>
      </c>
      <c r="Y35" s="65" t="s">
        <v>319</v>
      </c>
      <c r="Z35" s="65" t="s">
        <v>320</v>
      </c>
      <c r="AA35" s="65" t="s">
        <v>283</v>
      </c>
      <c r="AC35" s="65"/>
      <c r="AD35" s="65" t="s">
        <v>287</v>
      </c>
      <c r="AE35" s="65" t="s">
        <v>288</v>
      </c>
      <c r="AF35" s="65" t="s">
        <v>319</v>
      </c>
      <c r="AG35" s="65" t="s">
        <v>320</v>
      </c>
      <c r="AH35" s="65" t="s">
        <v>283</v>
      </c>
      <c r="AJ35" s="65"/>
      <c r="AK35" s="65" t="s">
        <v>287</v>
      </c>
      <c r="AL35" s="65" t="s">
        <v>288</v>
      </c>
      <c r="AM35" s="65" t="s">
        <v>319</v>
      </c>
      <c r="AN35" s="65" t="s">
        <v>320</v>
      </c>
      <c r="AO35" s="65" t="s">
        <v>283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631.94510000000002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3000</v>
      </c>
      <c r="M36" s="65">
        <v>1599.5543</v>
      </c>
      <c r="O36" s="65" t="s">
        <v>19</v>
      </c>
      <c r="P36" s="65">
        <v>0</v>
      </c>
      <c r="Q36" s="65">
        <v>0</v>
      </c>
      <c r="R36" s="65">
        <v>1100</v>
      </c>
      <c r="S36" s="65">
        <v>2000</v>
      </c>
      <c r="T36" s="65">
        <v>4555.6750000000002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3520.4856</v>
      </c>
      <c r="AC36" s="65" t="s">
        <v>21</v>
      </c>
      <c r="AD36" s="65">
        <v>0</v>
      </c>
      <c r="AE36" s="65">
        <v>0</v>
      </c>
      <c r="AF36" s="65">
        <v>1700</v>
      </c>
      <c r="AG36" s="65">
        <v>0</v>
      </c>
      <c r="AH36" s="65">
        <v>313.22280000000001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123.09412</v>
      </c>
    </row>
    <row r="43" spans="1:68" x14ac:dyDescent="0.3">
      <c r="A43" s="66" t="s">
        <v>327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328</v>
      </c>
      <c r="B44" s="67"/>
      <c r="C44" s="67"/>
      <c r="D44" s="67"/>
      <c r="E44" s="67"/>
      <c r="F44" s="67"/>
      <c r="H44" s="67" t="s">
        <v>311</v>
      </c>
      <c r="I44" s="67"/>
      <c r="J44" s="67"/>
      <c r="K44" s="67"/>
      <c r="L44" s="67"/>
      <c r="M44" s="67"/>
      <c r="O44" s="67" t="s">
        <v>329</v>
      </c>
      <c r="P44" s="67"/>
      <c r="Q44" s="67"/>
      <c r="R44" s="67"/>
      <c r="S44" s="67"/>
      <c r="T44" s="67"/>
      <c r="V44" s="67" t="s">
        <v>330</v>
      </c>
      <c r="W44" s="67"/>
      <c r="X44" s="67"/>
      <c r="Y44" s="67"/>
      <c r="Z44" s="67"/>
      <c r="AA44" s="67"/>
      <c r="AC44" s="67" t="s">
        <v>331</v>
      </c>
      <c r="AD44" s="67"/>
      <c r="AE44" s="67"/>
      <c r="AF44" s="67"/>
      <c r="AG44" s="67"/>
      <c r="AH44" s="67"/>
      <c r="AJ44" s="67" t="s">
        <v>332</v>
      </c>
      <c r="AK44" s="67"/>
      <c r="AL44" s="67"/>
      <c r="AM44" s="67"/>
      <c r="AN44" s="67"/>
      <c r="AO44" s="67"/>
      <c r="AQ44" s="67" t="s">
        <v>333</v>
      </c>
      <c r="AR44" s="67"/>
      <c r="AS44" s="67"/>
      <c r="AT44" s="67"/>
      <c r="AU44" s="67"/>
      <c r="AV44" s="67"/>
      <c r="AX44" s="67" t="s">
        <v>312</v>
      </c>
      <c r="AY44" s="67"/>
      <c r="AZ44" s="67"/>
      <c r="BA44" s="67"/>
      <c r="BB44" s="67"/>
      <c r="BC44" s="67"/>
      <c r="BE44" s="67" t="s">
        <v>313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287</v>
      </c>
      <c r="C45" s="65" t="s">
        <v>288</v>
      </c>
      <c r="D45" s="65" t="s">
        <v>319</v>
      </c>
      <c r="E45" s="65" t="s">
        <v>320</v>
      </c>
      <c r="F45" s="65" t="s">
        <v>283</v>
      </c>
      <c r="H45" s="65"/>
      <c r="I45" s="65" t="s">
        <v>287</v>
      </c>
      <c r="J45" s="65" t="s">
        <v>288</v>
      </c>
      <c r="K45" s="65" t="s">
        <v>319</v>
      </c>
      <c r="L45" s="65" t="s">
        <v>320</v>
      </c>
      <c r="M45" s="65" t="s">
        <v>283</v>
      </c>
      <c r="O45" s="65"/>
      <c r="P45" s="65" t="s">
        <v>287</v>
      </c>
      <c r="Q45" s="65" t="s">
        <v>288</v>
      </c>
      <c r="R45" s="65" t="s">
        <v>319</v>
      </c>
      <c r="S45" s="65" t="s">
        <v>320</v>
      </c>
      <c r="T45" s="65" t="s">
        <v>283</v>
      </c>
      <c r="V45" s="65"/>
      <c r="W45" s="65" t="s">
        <v>287</v>
      </c>
      <c r="X45" s="65" t="s">
        <v>288</v>
      </c>
      <c r="Y45" s="65" t="s">
        <v>319</v>
      </c>
      <c r="Z45" s="65" t="s">
        <v>320</v>
      </c>
      <c r="AA45" s="65" t="s">
        <v>283</v>
      </c>
      <c r="AC45" s="65"/>
      <c r="AD45" s="65" t="s">
        <v>287</v>
      </c>
      <c r="AE45" s="65" t="s">
        <v>288</v>
      </c>
      <c r="AF45" s="65" t="s">
        <v>319</v>
      </c>
      <c r="AG45" s="65" t="s">
        <v>320</v>
      </c>
      <c r="AH45" s="65" t="s">
        <v>283</v>
      </c>
      <c r="AJ45" s="65"/>
      <c r="AK45" s="65" t="s">
        <v>287</v>
      </c>
      <c r="AL45" s="65" t="s">
        <v>288</v>
      </c>
      <c r="AM45" s="65" t="s">
        <v>319</v>
      </c>
      <c r="AN45" s="65" t="s">
        <v>320</v>
      </c>
      <c r="AO45" s="65" t="s">
        <v>283</v>
      </c>
      <c r="AQ45" s="65"/>
      <c r="AR45" s="65" t="s">
        <v>287</v>
      </c>
      <c r="AS45" s="65" t="s">
        <v>288</v>
      </c>
      <c r="AT45" s="65" t="s">
        <v>319</v>
      </c>
      <c r="AU45" s="65" t="s">
        <v>320</v>
      </c>
      <c r="AV45" s="65" t="s">
        <v>283</v>
      </c>
      <c r="AX45" s="65"/>
      <c r="AY45" s="65" t="s">
        <v>287</v>
      </c>
      <c r="AZ45" s="65" t="s">
        <v>288</v>
      </c>
      <c r="BA45" s="65" t="s">
        <v>319</v>
      </c>
      <c r="BB45" s="65" t="s">
        <v>320</v>
      </c>
      <c r="BC45" s="65" t="s">
        <v>283</v>
      </c>
      <c r="BE45" s="65"/>
      <c r="BF45" s="65" t="s">
        <v>287</v>
      </c>
      <c r="BG45" s="65" t="s">
        <v>288</v>
      </c>
      <c r="BH45" s="65" t="s">
        <v>319</v>
      </c>
      <c r="BI45" s="65" t="s">
        <v>320</v>
      </c>
      <c r="BJ45" s="65" t="s">
        <v>283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15.672535999999999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12.667560999999999</v>
      </c>
      <c r="O46" s="65" t="s">
        <v>314</v>
      </c>
      <c r="P46" s="65">
        <v>600</v>
      </c>
      <c r="Q46" s="65">
        <v>800</v>
      </c>
      <c r="R46" s="65">
        <v>0</v>
      </c>
      <c r="S46" s="65">
        <v>10000</v>
      </c>
      <c r="T46" s="65">
        <v>807.17444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0.15716113000000001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4.4457746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98.053340000000006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130.44110000000001</v>
      </c>
      <c r="AX46" s="65" t="s">
        <v>315</v>
      </c>
      <c r="AY46" s="65"/>
      <c r="AZ46" s="65"/>
      <c r="BA46" s="65"/>
      <c r="BB46" s="65"/>
      <c r="BC46" s="65"/>
      <c r="BE46" s="65" t="s">
        <v>316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334</v>
      </c>
      <c r="B2" s="61" t="s">
        <v>335</v>
      </c>
      <c r="C2" s="61" t="s">
        <v>336</v>
      </c>
      <c r="D2" s="61">
        <v>77</v>
      </c>
      <c r="E2" s="61">
        <v>2595.5297999999998</v>
      </c>
      <c r="F2" s="61">
        <v>432.62371999999999</v>
      </c>
      <c r="G2" s="61">
        <v>42.685493000000001</v>
      </c>
      <c r="H2" s="61">
        <v>16.510427</v>
      </c>
      <c r="I2" s="61">
        <v>26.175063999999999</v>
      </c>
      <c r="J2" s="61">
        <v>81.264439999999993</v>
      </c>
      <c r="K2" s="61">
        <v>40.271065</v>
      </c>
      <c r="L2" s="61">
        <v>40.993374000000003</v>
      </c>
      <c r="M2" s="61">
        <v>25.312747999999999</v>
      </c>
      <c r="N2" s="61">
        <v>3.4639337000000001</v>
      </c>
      <c r="O2" s="61">
        <v>13.9339075</v>
      </c>
      <c r="P2" s="61">
        <v>1302.2499</v>
      </c>
      <c r="Q2" s="61">
        <v>22.520520999999999</v>
      </c>
      <c r="R2" s="61">
        <v>473.32285000000002</v>
      </c>
      <c r="S2" s="61">
        <v>191.0702</v>
      </c>
      <c r="T2" s="61">
        <v>3387.0317</v>
      </c>
      <c r="U2" s="61">
        <v>5.5504049999999996</v>
      </c>
      <c r="V2" s="61">
        <v>21.150207999999999</v>
      </c>
      <c r="W2" s="61">
        <v>172.49850000000001</v>
      </c>
      <c r="X2" s="61">
        <v>114.376015</v>
      </c>
      <c r="Y2" s="61">
        <v>1.6920005</v>
      </c>
      <c r="Z2" s="61">
        <v>2.0092265999999999</v>
      </c>
      <c r="AA2" s="61">
        <v>17.143227</v>
      </c>
      <c r="AB2" s="61">
        <v>1.7287060999999999</v>
      </c>
      <c r="AC2" s="61">
        <v>593.721</v>
      </c>
      <c r="AD2" s="61">
        <v>11.345532</v>
      </c>
      <c r="AE2" s="61">
        <v>4.3857083000000001</v>
      </c>
      <c r="AF2" s="61">
        <v>6.0497579999999997</v>
      </c>
      <c r="AG2" s="61">
        <v>631.94510000000002</v>
      </c>
      <c r="AH2" s="61">
        <v>215.33046999999999</v>
      </c>
      <c r="AI2" s="61">
        <v>416.61464999999998</v>
      </c>
      <c r="AJ2" s="61">
        <v>1599.5543</v>
      </c>
      <c r="AK2" s="61">
        <v>4555.6750000000002</v>
      </c>
      <c r="AL2" s="61">
        <v>313.22280000000001</v>
      </c>
      <c r="AM2" s="61">
        <v>3520.4856</v>
      </c>
      <c r="AN2" s="61">
        <v>123.09412</v>
      </c>
      <c r="AO2" s="61">
        <v>15.672535999999999</v>
      </c>
      <c r="AP2" s="61">
        <v>10.327099</v>
      </c>
      <c r="AQ2" s="61">
        <v>5.3454375000000001</v>
      </c>
      <c r="AR2" s="61">
        <v>12.667560999999999</v>
      </c>
      <c r="AS2" s="61">
        <v>807.17444</v>
      </c>
      <c r="AT2" s="61">
        <v>0.15716113000000001</v>
      </c>
      <c r="AU2" s="61">
        <v>4.4457746</v>
      </c>
      <c r="AV2" s="61">
        <v>98.053340000000006</v>
      </c>
      <c r="AW2" s="61">
        <v>130.44110000000001</v>
      </c>
      <c r="AX2" s="61">
        <v>6.4564250000000004E-2</v>
      </c>
      <c r="AY2" s="61">
        <v>0.96031654</v>
      </c>
      <c r="AZ2" s="61">
        <v>560.31020000000001</v>
      </c>
      <c r="BA2" s="61">
        <v>43.039369999999998</v>
      </c>
      <c r="BB2" s="61">
        <v>14.837693</v>
      </c>
      <c r="BC2" s="61">
        <v>14.07391</v>
      </c>
      <c r="BD2" s="61">
        <v>14.101293999999999</v>
      </c>
      <c r="BE2" s="61">
        <v>0.82808000000000004</v>
      </c>
      <c r="BF2" s="61">
        <v>5.2737411999999999</v>
      </c>
      <c r="BG2" s="61">
        <v>1.3877448000000001E-2</v>
      </c>
      <c r="BH2" s="61">
        <v>6.8246310000000004E-2</v>
      </c>
      <c r="BI2" s="61">
        <v>5.0835453000000003E-2</v>
      </c>
      <c r="BJ2" s="61">
        <v>0.16156685000000001</v>
      </c>
      <c r="BK2" s="61">
        <v>1.067496E-3</v>
      </c>
      <c r="BL2" s="61">
        <v>0.26701498000000001</v>
      </c>
      <c r="BM2" s="61">
        <v>2.3836135999999999</v>
      </c>
      <c r="BN2" s="61">
        <v>0.39586484</v>
      </c>
      <c r="BO2" s="61">
        <v>45.687669999999997</v>
      </c>
      <c r="BP2" s="61">
        <v>6.3210649999999999</v>
      </c>
      <c r="BQ2" s="61">
        <v>15.016785</v>
      </c>
      <c r="BR2" s="61">
        <v>65.753974999999997</v>
      </c>
      <c r="BS2" s="61">
        <v>27.489294000000001</v>
      </c>
      <c r="BT2" s="61">
        <v>4.1590559999999996</v>
      </c>
      <c r="BU2" s="61">
        <v>4.0785344000000001E-3</v>
      </c>
      <c r="BV2" s="61">
        <v>3.6699454999999999E-2</v>
      </c>
      <c r="BW2" s="61">
        <v>0.36142394</v>
      </c>
      <c r="BX2" s="61">
        <v>1.1010717999999999</v>
      </c>
      <c r="BY2" s="61">
        <v>0.21465235999999999</v>
      </c>
      <c r="BZ2" s="61">
        <v>8.3378420000000003E-4</v>
      </c>
      <c r="CA2" s="61">
        <v>2.1376187999999998</v>
      </c>
      <c r="CB2" s="61">
        <v>6.2708299999999998E-3</v>
      </c>
      <c r="CC2" s="61">
        <v>0.20749843000000001</v>
      </c>
      <c r="CD2" s="61">
        <v>2.754089</v>
      </c>
      <c r="CE2" s="61">
        <v>5.0700314000000003E-2</v>
      </c>
      <c r="CF2" s="61">
        <v>0.16817962</v>
      </c>
      <c r="CG2" s="61">
        <v>4.9500000000000003E-7</v>
      </c>
      <c r="CH2" s="61">
        <v>3.4527839999999997E-2</v>
      </c>
      <c r="CI2" s="61">
        <v>0</v>
      </c>
      <c r="CJ2" s="61">
        <v>5.9780793000000001</v>
      </c>
      <c r="CK2" s="61">
        <v>1.1957713999999999E-2</v>
      </c>
      <c r="CL2" s="61">
        <v>0.91903805999999999</v>
      </c>
      <c r="CM2" s="61">
        <v>2.3350050000000002</v>
      </c>
      <c r="CN2" s="61">
        <v>3093.7330000000002</v>
      </c>
      <c r="CO2" s="61">
        <v>5323.2749999999996</v>
      </c>
      <c r="CP2" s="61">
        <v>2662.0039999999999</v>
      </c>
      <c r="CQ2" s="61">
        <v>1058.7526</v>
      </c>
      <c r="CR2" s="61">
        <v>507.83987000000002</v>
      </c>
      <c r="CS2" s="61">
        <v>779.64430000000004</v>
      </c>
      <c r="CT2" s="61">
        <v>2985.5536999999999</v>
      </c>
      <c r="CU2" s="61">
        <v>1732.3744999999999</v>
      </c>
      <c r="CV2" s="61">
        <v>2499.1869999999999</v>
      </c>
      <c r="CW2" s="61">
        <v>1853.8396</v>
      </c>
      <c r="CX2" s="61">
        <v>582.70263999999997</v>
      </c>
      <c r="CY2" s="61">
        <v>4064.4104000000002</v>
      </c>
      <c r="CZ2" s="61">
        <v>1688.5514000000001</v>
      </c>
      <c r="DA2" s="61">
        <v>4355.2803000000004</v>
      </c>
      <c r="DB2" s="61">
        <v>4333.5330000000004</v>
      </c>
      <c r="DC2" s="61">
        <v>6026.7209999999995</v>
      </c>
      <c r="DD2" s="61">
        <v>9014.8619999999992</v>
      </c>
      <c r="DE2" s="61">
        <v>1632.7018</v>
      </c>
      <c r="DF2" s="61">
        <v>5185.2169999999996</v>
      </c>
      <c r="DG2" s="61">
        <v>2214.5459999999998</v>
      </c>
      <c r="DH2" s="61">
        <v>115.25979599999999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43.039369999999998</v>
      </c>
      <c r="B6">
        <f>BB2</f>
        <v>14.837693</v>
      </c>
      <c r="C6">
        <f>BC2</f>
        <v>14.07391</v>
      </c>
      <c r="D6">
        <f>BD2</f>
        <v>14.101293999999999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16018</v>
      </c>
      <c r="C2" s="56">
        <f ca="1">YEAR(TODAY())-YEAR(B2)+IF(TODAY()&gt;=DATE(YEAR(TODAY()),MONTH(B2),DAY(B2)),0,-1)</f>
        <v>77</v>
      </c>
      <c r="E2" s="52">
        <v>164.5</v>
      </c>
      <c r="F2" s="53" t="s">
        <v>275</v>
      </c>
      <c r="G2" s="52">
        <v>76</v>
      </c>
      <c r="H2" s="51" t="s">
        <v>40</v>
      </c>
      <c r="I2" s="72">
        <f>ROUND(G3/E3^2,1)</f>
        <v>28.1</v>
      </c>
    </row>
    <row r="3" spans="1:9" x14ac:dyDescent="0.3">
      <c r="E3" s="51">
        <f>E2/100</f>
        <v>1.645</v>
      </c>
      <c r="F3" s="51" t="s">
        <v>39</v>
      </c>
      <c r="G3" s="51">
        <f>G2</f>
        <v>76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44476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배동만, ID : H1900915)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08일 15:58:41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0" sqref="Z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44476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77</v>
      </c>
      <c r="G12" s="94"/>
      <c r="H12" s="94"/>
      <c r="I12" s="94"/>
      <c r="K12" s="123">
        <f>'개인정보 및 신체계측 입력'!E2</f>
        <v>164.5</v>
      </c>
      <c r="L12" s="124"/>
      <c r="M12" s="117">
        <f>'개인정보 및 신체계측 입력'!G2</f>
        <v>76</v>
      </c>
      <c r="N12" s="118"/>
      <c r="O12" s="113" t="s">
        <v>270</v>
      </c>
      <c r="P12" s="107"/>
      <c r="Q12" s="90">
        <f>'개인정보 및 신체계측 입력'!I2</f>
        <v>28.1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배동만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77.73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7.6689999999999996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14.601000000000001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10.4</v>
      </c>
      <c r="L72" s="36" t="s">
        <v>52</v>
      </c>
      <c r="M72" s="36">
        <f>ROUND('DRIs DATA'!K8,1)</f>
        <v>3.5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63.11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176.25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114.38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115.25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78.989999999999995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303.70999999999998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156.72999999999999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2021-10-08T07:13:44Z</dcterms:modified>
</cp:coreProperties>
</file>