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<sst xmlns="http://schemas.openxmlformats.org/spreadsheetml/2006/main" count="692" uniqueCount="342">
  <si>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</si>
  <si>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</si>
  <si>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</si>
  <si>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</si>
  <si>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</si>
  <si>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</si>
  <si>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</si>
  <si>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</si>
  <si>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</si>
  <si>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</si>
  <si>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</si>
  <si>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</si>
  <si>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</si>
  <si>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</si>
  <si>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</si>
  <si>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</si>
  <si>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</si>
  <si>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</si>
  <si>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</si>
  <si>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</si>
  <si>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</si>
  <si>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</si>
  <si>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</si>
  <si>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</si>
  <si>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</si>
  <si>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</si>
  <si>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</si>
  <si>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</si>
  <si>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</si>
  <si>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</si>
  <si>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</si>
  <si>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</si>
  <si>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</si>
  <si>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</si>
  <si>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</si>
  <si>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</si>
  <si>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</si>
  <si>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</si>
  <si>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</si>
  <si>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</si>
  <si>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</si>
  <si>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</si>
  <si>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</si>
  <si>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</si>
  <si>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</si>
  <si>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</si>
  <si>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</si>
  <si>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</si>
  <si>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</si>
  <si>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</si>
  <si>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</si>
  <si>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</si>
  <si>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</si>
  <si>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</si>
  <si>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</si>
  <si>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</si>
  <si>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</si>
  <si>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</si>
  <si>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</si>
  <si>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</si>
  <si>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</si>
  <si>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</si>
  <si>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</si>
  <si>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</si>
  <si>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</si>
  <si>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</si>
  <si>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</si>
  <si>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</si>
  <si>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</si>
  <si>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</si>
  <si>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</si>
  <si>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</si>
  <si>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</si>
  <si>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</si>
  <si>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</si>
  <si>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</si>
  <si>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</si>
  <si>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</si>
  <si>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</si>
  <si>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</si>
  <si>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</si>
  <si>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</si>
  <si>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</si>
  <si>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</si>
  <si>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</si>
  <si>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</si>
  <si>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</si>
  <si>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</si>
  <si>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</si>
  <si>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</si>
  <si>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</si>
  <si>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</si>
  <si>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</si>
  <si>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</si>
  <si>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</si>
  <si>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</si>
  <si>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</si>
  <si>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</si>
  <si>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</si>
  <si>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</si>
  <si>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</si>
  <si>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</si>
  <si>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</si>
  <si>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</si>
  <si>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</si>
  <si>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</si>
  <si>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</si>
  <si>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</si>
  <si>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</si>
  <si>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</si>
  <si>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</si>
  <si>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</si>
  <si>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</si>
  <si>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</si>
  <si>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</si>
  <si>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</si>
  <si>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</si>
  <si>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</si>
  <si>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</si>
  <si>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</si>
  <si>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</si>
  <si>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</si>
  <si>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</si>
  <si>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</si>
  <si>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</si>
  <si>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</si>
  <si>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</si>
  <si>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</si>
  <si>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</si>
  <si>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</si>
  <si>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</si>
  <si>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</si>
  <si>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</si>
  <si>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</si>
  <si>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</si>
  <si>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</si>
  <si>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</si>
  <si>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</si>
  <si>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</si>
  <si>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</si>
  <si>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</si>
  <si>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</si>
  <si>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</si>
  <si>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</si>
  <si>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</si>
  <si>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</si>
  <si>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</si>
  <si>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</si>
  <si>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</si>
  <si>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</si>
  <si>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</si>
  <si>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</si>
  <si>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</si>
  <si>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</si>
  <si>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</si>
  <si>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</si>
  <si>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</si>
  <si>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</si>
  <si>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</si>
  <si>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</si>
  <si>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</si>
  <si>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</si>
  <si>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</si>
  <si>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</si>
  <si>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</si>
  <si>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</si>
  <si>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</si>
  <si>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</si>
  <si>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</si>
  <si>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</si>
  <si>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</si>
  <si>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</si>
  <si>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</si>
  <si>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</si>
  <si>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</si>
  <si>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</si>
  <si>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</si>
  <si>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</si>
  <si>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</si>
  <si>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</si>
  <si>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</si>
  <si>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</si>
  <si>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</si>
  <si>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</si>
  <si>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</si>
  <si>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</si>
  <si>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</si>
  <si>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</si>
  <si>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</si>
  <si>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</si>
  <si>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</si>
  <si>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</si>
  <si>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</si>
  <si>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</si>
  <si>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</si>
  <si>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</si>
  <si>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</si>
  <si>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</si>
  <si>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</si>
  <si>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</si>
  <si>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</si>
  <si>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</si>
  <si>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</si>
  <si>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</si>
  <si>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</si>
  <si>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</si>
  <si>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</si>
  <si>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</si>
  <si>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</si>
  <si>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</si>
  <si>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</si>
  <si>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</si>
  <si>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</si>
  <si>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</si>
  <si>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</si>
  <si>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</si>
  <si>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</si>
  <si>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</si>
  <si>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</si>
  <si>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</si>
  <si>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</si>
  <si>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</si>
  <si>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</si>
  <si>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</si>
  <si>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</si>
  <si>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</si>
  <si>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</si>
  <si>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</si>
  <si>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</si>
  <si>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</si>
  <si>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</si>
  <si>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</si>
  <si>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</si>
  <si>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</si>
  <si>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</si>
  <si>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</si>
  <si>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</si>
  <si>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</si>
  <si>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</si>
  <si>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</si>
  <si>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</si>
  <si>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</si>
  <si>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</si>
  <si>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</si>
  <si>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</si>
  <si>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</si>
  <si>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</si>
  <si>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</si>
  <si>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</si>
  <si>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</si>
  <si>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</si>
  <si>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</si>
  <si>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</si>
  <si>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</si>
  <si>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</si>
  <si>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</si>
  <si>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</si>
  <si>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</si>
  <si>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</si>
  <si>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</si>
  <si>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</si>
  <si>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</si>
  <si>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</si>
  <si>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</si>
  <si>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</si>
  <si>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</si>
  <si>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</si>
  <si>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</si>
  <si>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</si>
  <si>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</si>
  <si>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</si>
  <si>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</si>
  <si>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</si>
  <si>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</si>
  <si>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</si>
  <si>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</si>
  <si>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</si>
  <si>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F</t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</si>
  <si>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</si>
  <si>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</si>
  <si>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</si>
  <si>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</si>
  <si>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</si>
  <si>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</si>
  <si>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</si>
  <si>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</si>
  <si>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</si>
  <si>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</si>
  <si>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</si>
  <si>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</si>
  <si>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</si>
  <si>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</si>
  <si>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</si>
  <si>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</si>
  <si>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</si>
  <si>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</si>
  <si>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</si>
  <si>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</si>
  <si>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</si>
  <si>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</si>
  <si>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</si>
  <si>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</si>
  <si>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</si>
  <si>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</si>
  <si>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</si>
  <si>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</si>
  <si>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</si>
  <si>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</si>
  <si>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불포화지방산</t>
    <phoneticPr fontId="1" type="noConversion"/>
  </si>
  <si>
    <t>적정비율(최대)</t>
    <phoneticPr fontId="1" type="noConversion"/>
  </si>
  <si>
    <t>비타민D</t>
    <phoneticPr fontId="1" type="noConversion"/>
  </si>
  <si>
    <t>다량 무기질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</si>
  <si>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</si>
  <si>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</si>
  <si>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</si>
  <si>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</si>
  <si>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</si>
  <si>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</si>
  <si>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</si>
  <si>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</si>
  <si>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</si>
  <si>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</si>
  <si>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</si>
  <si>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</si>
  <si>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</si>
  <si>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</si>
  <si>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</si>
  <si>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</si>
  <si>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</si>
  <si>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</si>
  <si>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(설문지 : FFQ 95문항 설문지, 사용자 : 이두선, ID : H1900918)</t>
  </si>
  <si>
    <t>2021년 10월 08일 16:05:26</t>
  </si>
  <si>
    <t>아연</t>
    <phoneticPr fontId="1" type="noConversion"/>
  </si>
  <si>
    <t>망간</t>
    <phoneticPr fontId="1" type="noConversion"/>
  </si>
  <si>
    <t>크롬</t>
    <phoneticPr fontId="1" type="noConversion"/>
  </si>
  <si>
    <t>권장섭취량</t>
    <phoneticPr fontId="1" type="noConversion"/>
  </si>
  <si>
    <t>섭취량</t>
    <phoneticPr fontId="1" type="noConversion"/>
  </si>
  <si>
    <t>평균필요량</t>
    <phoneticPr fontId="1" type="noConversion"/>
  </si>
  <si>
    <t>상한섭취량</t>
    <phoneticPr fontId="1" type="noConversion"/>
  </si>
  <si>
    <t>충분섭취량</t>
    <phoneticPr fontId="1" type="noConversion"/>
  </si>
  <si>
    <t>H1900918</t>
  </si>
  <si>
    <t>이두선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</si>
</sst>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69.793090000000007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946928"/>
        <c:axId val="106945752"/>
      </c:barChart>
      <c:catAx>
        <c:axId val="1069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945752"/>
        <c:crosses val="autoZero"/>
        <c:auto val="1"/>
        <c:lblAlgn val="ctr"/>
        <c:lblOffset val="100"/>
        <c:noMultiLvlLbl val="0"/>
      </c:catAx>
      <c:valAx>
        <c:axId val="1069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94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1.7941422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348296"/>
        <c:axId val="605343984"/>
      </c:barChart>
      <c:catAx>
        <c:axId val="60534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343984"/>
        <c:crosses val="autoZero"/>
        <c:auto val="1"/>
        <c:lblAlgn val="ctr"/>
        <c:lblOffset val="100"/>
        <c:noMultiLvlLbl val="0"/>
      </c:catAx>
      <c:valAx>
        <c:axId val="605343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34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0.76539933999999998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24848"/>
        <c:axId val="263495920"/>
      </c:barChart>
      <c:catAx>
        <c:axId val="51722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495920"/>
        <c:crosses val="autoZero"/>
        <c:auto val="1"/>
        <c:lblAlgn val="ctr"/>
        <c:lblOffset val="100"/>
        <c:noMultiLvlLbl val="0"/>
      </c:catAx>
      <c:valAx>
        <c:axId val="26349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2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1162.8400999999999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91424"/>
        <c:axId val="532696520"/>
      </c:barChart>
      <c:catAx>
        <c:axId val="53269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96520"/>
        <c:crosses val="autoZero"/>
        <c:auto val="1"/>
        <c:lblAlgn val="ctr"/>
        <c:lblOffset val="100"/>
        <c:noMultiLvlLbl val="0"/>
      </c:catAx>
      <c:valAx>
        <c:axId val="532696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9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2543.1042000000002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92992"/>
        <c:axId val="532689856"/>
      </c:barChart>
      <c:catAx>
        <c:axId val="53269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9856"/>
        <c:crosses val="autoZero"/>
        <c:auto val="1"/>
        <c:lblAlgn val="ctr"/>
        <c:lblOffset val="100"/>
        <c:noMultiLvlLbl val="0"/>
      </c:catAx>
      <c:valAx>
        <c:axId val="5326898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9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76.718670000000003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89464"/>
        <c:axId val="532693776"/>
      </c:barChart>
      <c:catAx>
        <c:axId val="53268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93776"/>
        <c:crosses val="autoZero"/>
        <c:auto val="1"/>
        <c:lblAlgn val="ctr"/>
        <c:lblOffset val="100"/>
        <c:noMultiLvlLbl val="0"/>
      </c:catAx>
      <c:valAx>
        <c:axId val="532693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102.63448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93384"/>
        <c:axId val="532694168"/>
      </c:barChart>
      <c:catAx>
        <c:axId val="53269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94168"/>
        <c:crosses val="autoZero"/>
        <c:auto val="1"/>
        <c:lblAlgn val="ctr"/>
        <c:lblOffset val="100"/>
        <c:noMultiLvlLbl val="0"/>
      </c:catAx>
      <c:valAx>
        <c:axId val="532694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9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9.5318574999999992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91816"/>
        <c:axId val="532692208"/>
      </c:barChart>
      <c:catAx>
        <c:axId val="53269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92208"/>
        <c:crosses val="autoZero"/>
        <c:auto val="1"/>
        <c:lblAlgn val="ctr"/>
        <c:lblOffset val="100"/>
        <c:noMultiLvlLbl val="0"/>
      </c:catAx>
      <c:valAx>
        <c:axId val="532692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9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543.28120000000001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94952"/>
        <c:axId val="532695344"/>
      </c:barChart>
      <c:catAx>
        <c:axId val="532694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95344"/>
        <c:crosses val="autoZero"/>
        <c:auto val="1"/>
        <c:lblAlgn val="ctr"/>
        <c:lblOffset val="100"/>
        <c:noMultiLvlLbl val="0"/>
      </c:catAx>
      <c:valAx>
        <c:axId val="532695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9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7.3885684999999996E-3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95736"/>
        <c:axId val="527777328"/>
      </c:barChart>
      <c:catAx>
        <c:axId val="53269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77328"/>
        <c:crosses val="autoZero"/>
        <c:auto val="1"/>
        <c:lblAlgn val="ctr"/>
        <c:lblOffset val="100"/>
        <c:noMultiLvlLbl val="0"/>
      </c:catAx>
      <c:valAx>
        <c:axId val="52777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95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2.5646724999999999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74976"/>
        <c:axId val="527779680"/>
      </c:barChart>
      <c:catAx>
        <c:axId val="527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79680"/>
        <c:crosses val="autoZero"/>
        <c:auto val="1"/>
        <c:lblAlgn val="ctr"/>
        <c:lblOffset val="100"/>
        <c:noMultiLvlLbl val="0"/>
      </c:catAx>
      <c:valAx>
        <c:axId val="527779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7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20.435959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944576"/>
        <c:axId val="106946536"/>
      </c:barChart>
      <c:catAx>
        <c:axId val="1069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946536"/>
        <c:crosses val="autoZero"/>
        <c:auto val="1"/>
        <c:lblAlgn val="ctr"/>
        <c:lblOffset val="100"/>
        <c:noMultiLvlLbl val="0"/>
      </c:catAx>
      <c:valAx>
        <c:axId val="106946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94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203.54378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80856"/>
        <c:axId val="527779288"/>
      </c:barChart>
      <c:catAx>
        <c:axId val="52778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79288"/>
        <c:crosses val="autoZero"/>
        <c:auto val="1"/>
        <c:lblAlgn val="ctr"/>
        <c:lblOffset val="100"/>
        <c:noMultiLvlLbl val="0"/>
      </c:catAx>
      <c:valAx>
        <c:axId val="527779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8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83.465770000000006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73800"/>
        <c:axId val="527777720"/>
      </c:barChart>
      <c:catAx>
        <c:axId val="52777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77720"/>
        <c:crosses val="autoZero"/>
        <c:auto val="1"/>
        <c:lblAlgn val="ctr"/>
        <c:lblOffset val="100"/>
        <c:noMultiLvlLbl val="0"/>
      </c:catAx>
      <c:valAx>
        <c:axId val="52777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7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7.2709999999999999</c:v>
                </c:pt>
                <c:pt idx="1">
                  <c:v>20.379000000000001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7776936"/>
        <c:axId val="527776152"/>
      </c:barChart>
      <c:catAx>
        <c:axId val="52777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76152"/>
        <c:crosses val="autoZero"/>
        <c:auto val="1"/>
        <c:lblAlgn val="ctr"/>
        <c:lblOffset val="100"/>
        <c:noMultiLvlLbl val="0"/>
      </c:catAx>
      <c:valAx>
        <c:axId val="52777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7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13.903741</c:v>
                </c:pt>
                <c:pt idx="1">
                  <c:v>16.834786999999999</c:v>
                </c:pt>
                <c:pt idx="2">
                  <c:v>23.702059999999999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445.41906999999998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75760"/>
        <c:axId val="527776544"/>
      </c:barChart>
      <c:catAx>
        <c:axId val="52777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76544"/>
        <c:crosses val="autoZero"/>
        <c:auto val="1"/>
        <c:lblAlgn val="ctr"/>
        <c:lblOffset val="100"/>
        <c:noMultiLvlLbl val="0"/>
      </c:catAx>
      <c:valAx>
        <c:axId val="527776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7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20.848140000000001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778504"/>
        <c:axId val="527780464"/>
      </c:barChart>
      <c:catAx>
        <c:axId val="52777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780464"/>
        <c:crosses val="autoZero"/>
        <c:auto val="1"/>
        <c:lblAlgn val="ctr"/>
        <c:lblOffset val="100"/>
        <c:noMultiLvlLbl val="0"/>
      </c:catAx>
      <c:valAx>
        <c:axId val="52778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77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66.516000000000005</c:v>
                </c:pt>
                <c:pt idx="1">
                  <c:v>12.693</c:v>
                </c:pt>
                <c:pt idx="2">
                  <c:v>20.791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1563704"/>
        <c:axId val="601560176"/>
      </c:barChart>
      <c:catAx>
        <c:axId val="60156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560176"/>
        <c:crosses val="autoZero"/>
        <c:auto val="1"/>
        <c:lblAlgn val="ctr"/>
        <c:lblOffset val="100"/>
        <c:noMultiLvlLbl val="0"/>
      </c:catAx>
      <c:valAx>
        <c:axId val="60156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6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1570.5831000000001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557824"/>
        <c:axId val="601564096"/>
      </c:barChart>
      <c:catAx>
        <c:axId val="60155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564096"/>
        <c:crosses val="autoZero"/>
        <c:auto val="1"/>
        <c:lblAlgn val="ctr"/>
        <c:lblOffset val="100"/>
        <c:noMultiLvlLbl val="0"/>
      </c:catAx>
      <c:valAx>
        <c:axId val="601564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5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85.549760000000006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560568"/>
        <c:axId val="601565272"/>
      </c:barChart>
      <c:catAx>
        <c:axId val="60156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565272"/>
        <c:crosses val="autoZero"/>
        <c:auto val="1"/>
        <c:lblAlgn val="ctr"/>
        <c:lblOffset val="100"/>
        <c:noMultiLvlLbl val="0"/>
      </c:catAx>
      <c:valAx>
        <c:axId val="601565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6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510.24990000000003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558216"/>
        <c:axId val="601560960"/>
      </c:barChart>
      <c:catAx>
        <c:axId val="60155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560960"/>
        <c:crosses val="autoZero"/>
        <c:auto val="1"/>
        <c:lblAlgn val="ctr"/>
        <c:lblOffset val="100"/>
        <c:noMultiLvlLbl val="0"/>
      </c:catAx>
      <c:valAx>
        <c:axId val="60156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5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5.1087375000000002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941048"/>
        <c:axId val="263493960"/>
      </c:barChart>
      <c:catAx>
        <c:axId val="10694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493960"/>
        <c:crosses val="autoZero"/>
        <c:auto val="1"/>
        <c:lblAlgn val="ctr"/>
        <c:lblOffset val="100"/>
        <c:noMultiLvlLbl val="0"/>
      </c:catAx>
      <c:valAx>
        <c:axId val="26349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94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4369.6189999999997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558608"/>
        <c:axId val="601563312"/>
      </c:barChart>
      <c:catAx>
        <c:axId val="60155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563312"/>
        <c:crosses val="autoZero"/>
        <c:auto val="1"/>
        <c:lblAlgn val="ctr"/>
        <c:lblOffset val="100"/>
        <c:noMultiLvlLbl val="0"/>
      </c:catAx>
      <c:valAx>
        <c:axId val="60156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5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13.112553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559784"/>
        <c:axId val="601559000"/>
      </c:barChart>
      <c:catAx>
        <c:axId val="60155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559000"/>
        <c:crosses val="autoZero"/>
        <c:auto val="1"/>
        <c:lblAlgn val="ctr"/>
        <c:lblOffset val="100"/>
        <c:noMultiLvlLbl val="0"/>
      </c:catAx>
      <c:valAx>
        <c:axId val="60155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5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2.4831210000000001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562528"/>
        <c:axId val="601446704"/>
      </c:barChart>
      <c:catAx>
        <c:axId val="60156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446704"/>
        <c:crosses val="autoZero"/>
        <c:auto val="1"/>
        <c:lblAlgn val="ctr"/>
        <c:lblOffset val="100"/>
        <c:noMultiLvlLbl val="0"/>
      </c:catAx>
      <c:valAx>
        <c:axId val="60144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6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138.46216000000001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347904"/>
        <c:axId val="605346336"/>
      </c:barChart>
      <c:catAx>
        <c:axId val="60534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346336"/>
        <c:crosses val="autoZero"/>
        <c:auto val="1"/>
        <c:lblAlgn val="ctr"/>
        <c:lblOffset val="100"/>
        <c:noMultiLvlLbl val="0"/>
      </c:catAx>
      <c:valAx>
        <c:axId val="60534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34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1.1043396999999999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347120"/>
        <c:axId val="605342808"/>
      </c:barChart>
      <c:catAx>
        <c:axId val="60534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342808"/>
        <c:crosses val="autoZero"/>
        <c:auto val="1"/>
        <c:lblAlgn val="ctr"/>
        <c:lblOffset val="100"/>
        <c:noMultiLvlLbl val="0"/>
      </c:catAx>
      <c:valAx>
        <c:axId val="605342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34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15.670536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341632"/>
        <c:axId val="605344376"/>
      </c:barChart>
      <c:catAx>
        <c:axId val="60534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344376"/>
        <c:crosses val="autoZero"/>
        <c:auto val="1"/>
        <c:lblAlgn val="ctr"/>
        <c:lblOffset val="100"/>
        <c:noMultiLvlLbl val="0"/>
      </c:catAx>
      <c:valAx>
        <c:axId val="605344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34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2.4831210000000001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345160"/>
        <c:axId val="605342024"/>
      </c:barChart>
      <c:catAx>
        <c:axId val="60534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342024"/>
        <c:crosses val="autoZero"/>
        <c:auto val="1"/>
        <c:lblAlgn val="ctr"/>
        <c:lblOffset val="100"/>
        <c:noMultiLvlLbl val="0"/>
      </c:catAx>
      <c:valAx>
        <c:axId val="605342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34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388.90260000000001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343592"/>
        <c:axId val="605347512"/>
      </c:barChart>
      <c:catAx>
        <c:axId val="60534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347512"/>
        <c:crosses val="autoZero"/>
        <c:auto val="1"/>
        <c:lblAlgn val="ctr"/>
        <c:lblOffset val="100"/>
        <c:noMultiLvlLbl val="0"/>
      </c:catAx>
      <c:valAx>
        <c:axId val="605347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34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11.408421000000001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341240"/>
        <c:axId val="605342416"/>
      </c:barChart>
      <c:catAx>
        <c:axId val="60534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342416"/>
        <c:crosses val="autoZero"/>
        <c:auto val="1"/>
        <c:lblAlgn val="ctr"/>
        <c:lblOffset val="100"/>
        <c:noMultiLvlLbl val="0"/>
      </c:catAx>
      <c:valAx>
        <c:axId val="60534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34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이두선, ID : H1900918)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08일 16:05:26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1570.5831000000001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69.793090000000007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20.435959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66.516000000000005</v>
      </c>
      <c r="G8" s="59">
        <f>'DRIs DATA 입력'!G8</f>
        <v>12.693</v>
      </c>
      <c r="H8" s="59">
        <f>'DRIs DATA 입력'!H8</f>
        <v>20.791</v>
      </c>
      <c r="I8" s="46"/>
      <c r="J8" s="59" t="s">
        <v>215</v>
      </c>
      <c r="K8" s="59">
        <f>'DRIs DATA 입력'!K8</f>
        <v>7.2709999999999999</v>
      </c>
      <c r="L8" s="59">
        <f>'DRIs DATA 입력'!L8</f>
        <v>20.379000000000001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445.41906999999998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20.848140000000001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5.1087375000000002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138.46216000000001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85.549760000000006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1.3491443000000001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1.1043396999999999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15.670536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2.4831210000000001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388.90260000000001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11.408421000000001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1.7941422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0.76539933999999998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510.24990000000003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1162.8400999999999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4369.6189999999997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2543.1042000000002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76.718670000000003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102.63448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13.112553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9.5318574999999992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543.28120000000001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7.3885684999999996E-3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2.5646724999999999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203.54378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83.465770000000006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7" sqref="I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330</v>
      </c>
      <c r="G1" s="62" t="s">
        <v>278</v>
      </c>
      <c r="H1" s="61" t="s">
        <v>331</v>
      </c>
    </row>
    <row r="3" spans="1:27" x14ac:dyDescent="0.3">
      <c r="A3" s="68" t="s">
        <v>279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280</v>
      </c>
      <c r="B4" s="67"/>
      <c r="C4" s="67"/>
      <c r="E4" s="69" t="s">
        <v>281</v>
      </c>
      <c r="F4" s="70"/>
      <c r="G4" s="70"/>
      <c r="H4" s="71"/>
      <c r="J4" s="69" t="s">
        <v>308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282</v>
      </c>
      <c r="V4" s="67"/>
      <c r="W4" s="67"/>
      <c r="X4" s="67"/>
      <c r="Y4" s="67"/>
      <c r="Z4" s="67"/>
    </row>
    <row r="5" spans="1:27" x14ac:dyDescent="0.3">
      <c r="A5" s="65"/>
      <c r="B5" s="65" t="s">
        <v>283</v>
      </c>
      <c r="C5" s="65" t="s">
        <v>284</v>
      </c>
      <c r="E5" s="65"/>
      <c r="F5" s="65" t="s">
        <v>49</v>
      </c>
      <c r="G5" s="65" t="s">
        <v>285</v>
      </c>
      <c r="H5" s="65" t="s">
        <v>45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316</v>
      </c>
      <c r="R5" s="65" t="s">
        <v>317</v>
      </c>
      <c r="S5" s="65" t="s">
        <v>284</v>
      </c>
      <c r="U5" s="65"/>
      <c r="V5" s="65" t="s">
        <v>288</v>
      </c>
      <c r="W5" s="65" t="s">
        <v>289</v>
      </c>
      <c r="X5" s="65" t="s">
        <v>316</v>
      </c>
      <c r="Y5" s="65" t="s">
        <v>317</v>
      </c>
      <c r="Z5" s="65" t="s">
        <v>284</v>
      </c>
    </row>
    <row r="6" spans="1:27" x14ac:dyDescent="0.3">
      <c r="A6" s="65" t="s">
        <v>280</v>
      </c>
      <c r="B6" s="65">
        <v>1800</v>
      </c>
      <c r="C6" s="65">
        <v>1570.5831000000001</v>
      </c>
      <c r="E6" s="65" t="s">
        <v>318</v>
      </c>
      <c r="F6" s="65">
        <v>55</v>
      </c>
      <c r="G6" s="65">
        <v>15</v>
      </c>
      <c r="H6" s="65">
        <v>7</v>
      </c>
      <c r="J6" s="65" t="s">
        <v>318</v>
      </c>
      <c r="K6" s="65">
        <v>0.1</v>
      </c>
      <c r="L6" s="65">
        <v>4</v>
      </c>
      <c r="N6" s="65" t="s">
        <v>319</v>
      </c>
      <c r="O6" s="65">
        <v>40</v>
      </c>
      <c r="P6" s="65">
        <v>50</v>
      </c>
      <c r="Q6" s="65">
        <v>0</v>
      </c>
      <c r="R6" s="65">
        <v>0</v>
      </c>
      <c r="S6" s="65">
        <v>69.793090000000007</v>
      </c>
      <c r="U6" s="65" t="s">
        <v>320</v>
      </c>
      <c r="V6" s="65">
        <v>0</v>
      </c>
      <c r="W6" s="65">
        <v>0</v>
      </c>
      <c r="X6" s="65">
        <v>20</v>
      </c>
      <c r="Y6" s="65">
        <v>0</v>
      </c>
      <c r="Z6" s="65">
        <v>20.435959</v>
      </c>
    </row>
    <row r="7" spans="1:27" x14ac:dyDescent="0.3">
      <c r="E7" s="65" t="s">
        <v>309</v>
      </c>
      <c r="F7" s="65">
        <v>65</v>
      </c>
      <c r="G7" s="65">
        <v>30</v>
      </c>
      <c r="H7" s="65">
        <v>20</v>
      </c>
      <c r="J7" s="65" t="s">
        <v>309</v>
      </c>
      <c r="K7" s="65">
        <v>1</v>
      </c>
      <c r="L7" s="65">
        <v>10</v>
      </c>
    </row>
    <row r="8" spans="1:27" x14ac:dyDescent="0.3">
      <c r="E8" s="65" t="s">
        <v>321</v>
      </c>
      <c r="F8" s="65">
        <v>66.516000000000005</v>
      </c>
      <c r="G8" s="65">
        <v>12.693</v>
      </c>
      <c r="H8" s="65">
        <v>20.791</v>
      </c>
      <c r="J8" s="65" t="s">
        <v>321</v>
      </c>
      <c r="K8" s="65">
        <v>7.2709999999999999</v>
      </c>
      <c r="L8" s="65">
        <v>20.379000000000001</v>
      </c>
    </row>
    <row r="13" spans="1:27" x14ac:dyDescent="0.3">
      <c r="A13" s="66" t="s">
        <v>322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290</v>
      </c>
      <c r="B14" s="67"/>
      <c r="C14" s="67"/>
      <c r="D14" s="67"/>
      <c r="E14" s="67"/>
      <c r="F14" s="67"/>
      <c r="H14" s="67" t="s">
        <v>291</v>
      </c>
      <c r="I14" s="67"/>
      <c r="J14" s="67"/>
      <c r="K14" s="67"/>
      <c r="L14" s="67"/>
      <c r="M14" s="67"/>
      <c r="O14" s="67" t="s">
        <v>310</v>
      </c>
      <c r="P14" s="67"/>
      <c r="Q14" s="67"/>
      <c r="R14" s="67"/>
      <c r="S14" s="67"/>
      <c r="T14" s="67"/>
      <c r="V14" s="67" t="s">
        <v>292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288</v>
      </c>
      <c r="C15" s="65" t="s">
        <v>289</v>
      </c>
      <c r="D15" s="65" t="s">
        <v>316</v>
      </c>
      <c r="E15" s="65" t="s">
        <v>317</v>
      </c>
      <c r="F15" s="65" t="s">
        <v>284</v>
      </c>
      <c r="H15" s="65"/>
      <c r="I15" s="65" t="s">
        <v>288</v>
      </c>
      <c r="J15" s="65" t="s">
        <v>289</v>
      </c>
      <c r="K15" s="65" t="s">
        <v>316</v>
      </c>
      <c r="L15" s="65" t="s">
        <v>317</v>
      </c>
      <c r="M15" s="65" t="s">
        <v>284</v>
      </c>
      <c r="O15" s="65"/>
      <c r="P15" s="65" t="s">
        <v>288</v>
      </c>
      <c r="Q15" s="65" t="s">
        <v>289</v>
      </c>
      <c r="R15" s="65" t="s">
        <v>316</v>
      </c>
      <c r="S15" s="65" t="s">
        <v>317</v>
      </c>
      <c r="T15" s="65" t="s">
        <v>284</v>
      </c>
      <c r="V15" s="65"/>
      <c r="W15" s="65" t="s">
        <v>288</v>
      </c>
      <c r="X15" s="65" t="s">
        <v>289</v>
      </c>
      <c r="Y15" s="65" t="s">
        <v>316</v>
      </c>
      <c r="Z15" s="65" t="s">
        <v>317</v>
      </c>
      <c r="AA15" s="65" t="s">
        <v>284</v>
      </c>
    </row>
    <row r="16" spans="1:27" x14ac:dyDescent="0.3">
      <c r="A16" s="65" t="s">
        <v>293</v>
      </c>
      <c r="B16" s="65">
        <v>430</v>
      </c>
      <c r="C16" s="65">
        <v>600</v>
      </c>
      <c r="D16" s="65">
        <v>0</v>
      </c>
      <c r="E16" s="65">
        <v>3000</v>
      </c>
      <c r="F16" s="65">
        <v>445.41906999999998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20.848140000000001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5.1087375000000002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138.46216000000001</v>
      </c>
    </row>
    <row r="23" spans="1:62" x14ac:dyDescent="0.3">
      <c r="A23" s="66" t="s">
        <v>294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295</v>
      </c>
      <c r="B24" s="67"/>
      <c r="C24" s="67"/>
      <c r="D24" s="67"/>
      <c r="E24" s="67"/>
      <c r="F24" s="67"/>
      <c r="H24" s="67" t="s">
        <v>296</v>
      </c>
      <c r="I24" s="67"/>
      <c r="J24" s="67"/>
      <c r="K24" s="67"/>
      <c r="L24" s="67"/>
      <c r="M24" s="67"/>
      <c r="O24" s="67" t="s">
        <v>297</v>
      </c>
      <c r="P24" s="67"/>
      <c r="Q24" s="67"/>
      <c r="R24" s="67"/>
      <c r="S24" s="67"/>
      <c r="T24" s="67"/>
      <c r="V24" s="67" t="s">
        <v>298</v>
      </c>
      <c r="W24" s="67"/>
      <c r="X24" s="67"/>
      <c r="Y24" s="67"/>
      <c r="Z24" s="67"/>
      <c r="AA24" s="67"/>
      <c r="AC24" s="67" t="s">
        <v>299</v>
      </c>
      <c r="AD24" s="67"/>
      <c r="AE24" s="67"/>
      <c r="AF24" s="67"/>
      <c r="AG24" s="67"/>
      <c r="AH24" s="67"/>
      <c r="AJ24" s="67" t="s">
        <v>300</v>
      </c>
      <c r="AK24" s="67"/>
      <c r="AL24" s="67"/>
      <c r="AM24" s="67"/>
      <c r="AN24" s="67"/>
      <c r="AO24" s="67"/>
      <c r="AQ24" s="67" t="s">
        <v>301</v>
      </c>
      <c r="AR24" s="67"/>
      <c r="AS24" s="67"/>
      <c r="AT24" s="67"/>
      <c r="AU24" s="67"/>
      <c r="AV24" s="67"/>
      <c r="AX24" s="67" t="s">
        <v>302</v>
      </c>
      <c r="AY24" s="67"/>
      <c r="AZ24" s="67"/>
      <c r="BA24" s="67"/>
      <c r="BB24" s="67"/>
      <c r="BC24" s="67"/>
      <c r="BE24" s="67" t="s">
        <v>303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288</v>
      </c>
      <c r="C25" s="65" t="s">
        <v>289</v>
      </c>
      <c r="D25" s="65" t="s">
        <v>316</v>
      </c>
      <c r="E25" s="65" t="s">
        <v>317</v>
      </c>
      <c r="F25" s="65" t="s">
        <v>284</v>
      </c>
      <c r="H25" s="65"/>
      <c r="I25" s="65" t="s">
        <v>288</v>
      </c>
      <c r="J25" s="65" t="s">
        <v>289</v>
      </c>
      <c r="K25" s="65" t="s">
        <v>316</v>
      </c>
      <c r="L25" s="65" t="s">
        <v>317</v>
      </c>
      <c r="M25" s="65" t="s">
        <v>284</v>
      </c>
      <c r="O25" s="65"/>
      <c r="P25" s="65" t="s">
        <v>288</v>
      </c>
      <c r="Q25" s="65" t="s">
        <v>289</v>
      </c>
      <c r="R25" s="65" t="s">
        <v>316</v>
      </c>
      <c r="S25" s="65" t="s">
        <v>317</v>
      </c>
      <c r="T25" s="65" t="s">
        <v>284</v>
      </c>
      <c r="V25" s="65"/>
      <c r="W25" s="65" t="s">
        <v>288</v>
      </c>
      <c r="X25" s="65" t="s">
        <v>289</v>
      </c>
      <c r="Y25" s="65" t="s">
        <v>316</v>
      </c>
      <c r="Z25" s="65" t="s">
        <v>317</v>
      </c>
      <c r="AA25" s="65" t="s">
        <v>284</v>
      </c>
      <c r="AC25" s="65"/>
      <c r="AD25" s="65" t="s">
        <v>288</v>
      </c>
      <c r="AE25" s="65" t="s">
        <v>289</v>
      </c>
      <c r="AF25" s="65" t="s">
        <v>316</v>
      </c>
      <c r="AG25" s="65" t="s">
        <v>317</v>
      </c>
      <c r="AH25" s="65" t="s">
        <v>284</v>
      </c>
      <c r="AJ25" s="65"/>
      <c r="AK25" s="65" t="s">
        <v>288</v>
      </c>
      <c r="AL25" s="65" t="s">
        <v>289</v>
      </c>
      <c r="AM25" s="65" t="s">
        <v>316</v>
      </c>
      <c r="AN25" s="65" t="s">
        <v>317</v>
      </c>
      <c r="AO25" s="65" t="s">
        <v>284</v>
      </c>
      <c r="AQ25" s="65"/>
      <c r="AR25" s="65" t="s">
        <v>288</v>
      </c>
      <c r="AS25" s="65" t="s">
        <v>289</v>
      </c>
      <c r="AT25" s="65" t="s">
        <v>316</v>
      </c>
      <c r="AU25" s="65" t="s">
        <v>317</v>
      </c>
      <c r="AV25" s="65" t="s">
        <v>284</v>
      </c>
      <c r="AX25" s="65"/>
      <c r="AY25" s="65" t="s">
        <v>288</v>
      </c>
      <c r="AZ25" s="65" t="s">
        <v>289</v>
      </c>
      <c r="BA25" s="65" t="s">
        <v>316</v>
      </c>
      <c r="BB25" s="65" t="s">
        <v>317</v>
      </c>
      <c r="BC25" s="65" t="s">
        <v>284</v>
      </c>
      <c r="BE25" s="65"/>
      <c r="BF25" s="65" t="s">
        <v>288</v>
      </c>
      <c r="BG25" s="65" t="s">
        <v>289</v>
      </c>
      <c r="BH25" s="65" t="s">
        <v>316</v>
      </c>
      <c r="BI25" s="65" t="s">
        <v>317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85.549760000000006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1.3491443000000001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1.1043396999999999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15.670536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2.4831210000000001</v>
      </c>
      <c r="AJ26" s="65" t="s">
        <v>304</v>
      </c>
      <c r="AK26" s="65">
        <v>320</v>
      </c>
      <c r="AL26" s="65">
        <v>400</v>
      </c>
      <c r="AM26" s="65">
        <v>0</v>
      </c>
      <c r="AN26" s="65">
        <v>1000</v>
      </c>
      <c r="AO26" s="65">
        <v>388.90260000000001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11.408421000000001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1.7941422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0.76539933999999998</v>
      </c>
    </row>
    <row r="33" spans="1:68" x14ac:dyDescent="0.3">
      <c r="A33" s="66" t="s">
        <v>311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305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306</v>
      </c>
      <c r="W34" s="67"/>
      <c r="X34" s="67"/>
      <c r="Y34" s="67"/>
      <c r="Z34" s="67"/>
      <c r="AA34" s="67"/>
      <c r="AC34" s="67" t="s">
        <v>307</v>
      </c>
      <c r="AD34" s="67"/>
      <c r="AE34" s="67"/>
      <c r="AF34" s="67"/>
      <c r="AG34" s="67"/>
      <c r="AH34" s="67"/>
      <c r="AJ34" s="67" t="s">
        <v>323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288</v>
      </c>
      <c r="C35" s="65" t="s">
        <v>289</v>
      </c>
      <c r="D35" s="65" t="s">
        <v>316</v>
      </c>
      <c r="E35" s="65" t="s">
        <v>317</v>
      </c>
      <c r="F35" s="65" t="s">
        <v>284</v>
      </c>
      <c r="H35" s="65"/>
      <c r="I35" s="65" t="s">
        <v>288</v>
      </c>
      <c r="J35" s="65" t="s">
        <v>289</v>
      </c>
      <c r="K35" s="65" t="s">
        <v>316</v>
      </c>
      <c r="L35" s="65" t="s">
        <v>317</v>
      </c>
      <c r="M35" s="65" t="s">
        <v>284</v>
      </c>
      <c r="O35" s="65"/>
      <c r="P35" s="65" t="s">
        <v>288</v>
      </c>
      <c r="Q35" s="65" t="s">
        <v>289</v>
      </c>
      <c r="R35" s="65" t="s">
        <v>316</v>
      </c>
      <c r="S35" s="65" t="s">
        <v>317</v>
      </c>
      <c r="T35" s="65" t="s">
        <v>284</v>
      </c>
      <c r="V35" s="65"/>
      <c r="W35" s="65" t="s">
        <v>288</v>
      </c>
      <c r="X35" s="65" t="s">
        <v>289</v>
      </c>
      <c r="Y35" s="65" t="s">
        <v>316</v>
      </c>
      <c r="Z35" s="65" t="s">
        <v>317</v>
      </c>
      <c r="AA35" s="65" t="s">
        <v>284</v>
      </c>
      <c r="AC35" s="65"/>
      <c r="AD35" s="65" t="s">
        <v>288</v>
      </c>
      <c r="AE35" s="65" t="s">
        <v>289</v>
      </c>
      <c r="AF35" s="65" t="s">
        <v>316</v>
      </c>
      <c r="AG35" s="65" t="s">
        <v>317</v>
      </c>
      <c r="AH35" s="65" t="s">
        <v>284</v>
      </c>
      <c r="AJ35" s="65"/>
      <c r="AK35" s="65" t="s">
        <v>288</v>
      </c>
      <c r="AL35" s="65" t="s">
        <v>289</v>
      </c>
      <c r="AM35" s="65" t="s">
        <v>316</v>
      </c>
      <c r="AN35" s="65" t="s">
        <v>317</v>
      </c>
      <c r="AO35" s="65" t="s">
        <v>284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510.24990000000003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1162.8400999999999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4369.6189999999997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2543.1042000000002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76.718670000000003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102.63448</v>
      </c>
    </row>
    <row r="43" spans="1:68" x14ac:dyDescent="0.3">
      <c r="A43" s="66" t="s">
        <v>324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325</v>
      </c>
      <c r="B44" s="67"/>
      <c r="C44" s="67"/>
      <c r="D44" s="67"/>
      <c r="E44" s="67"/>
      <c r="F44" s="67"/>
      <c r="H44" s="67" t="s">
        <v>332</v>
      </c>
      <c r="I44" s="67"/>
      <c r="J44" s="67"/>
      <c r="K44" s="67"/>
      <c r="L44" s="67"/>
      <c r="M44" s="67"/>
      <c r="O44" s="67" t="s">
        <v>326</v>
      </c>
      <c r="P44" s="67"/>
      <c r="Q44" s="67"/>
      <c r="R44" s="67"/>
      <c r="S44" s="67"/>
      <c r="T44" s="67"/>
      <c r="V44" s="67" t="s">
        <v>327</v>
      </c>
      <c r="W44" s="67"/>
      <c r="X44" s="67"/>
      <c r="Y44" s="67"/>
      <c r="Z44" s="67"/>
      <c r="AA44" s="67"/>
      <c r="AC44" s="67" t="s">
        <v>333</v>
      </c>
      <c r="AD44" s="67"/>
      <c r="AE44" s="67"/>
      <c r="AF44" s="67"/>
      <c r="AG44" s="67"/>
      <c r="AH44" s="67"/>
      <c r="AJ44" s="67" t="s">
        <v>328</v>
      </c>
      <c r="AK44" s="67"/>
      <c r="AL44" s="67"/>
      <c r="AM44" s="67"/>
      <c r="AN44" s="67"/>
      <c r="AO44" s="67"/>
      <c r="AQ44" s="67" t="s">
        <v>329</v>
      </c>
      <c r="AR44" s="67"/>
      <c r="AS44" s="67"/>
      <c r="AT44" s="67"/>
      <c r="AU44" s="67"/>
      <c r="AV44" s="67"/>
      <c r="AX44" s="67" t="s">
        <v>312</v>
      </c>
      <c r="AY44" s="67"/>
      <c r="AZ44" s="67"/>
      <c r="BA44" s="67"/>
      <c r="BB44" s="67"/>
      <c r="BC44" s="67"/>
      <c r="BE44" s="67" t="s">
        <v>334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288</v>
      </c>
      <c r="C45" s="65" t="s">
        <v>335</v>
      </c>
      <c r="D45" s="65" t="s">
        <v>316</v>
      </c>
      <c r="E45" s="65" t="s">
        <v>317</v>
      </c>
      <c r="F45" s="65" t="s">
        <v>336</v>
      </c>
      <c r="H45" s="65"/>
      <c r="I45" s="65" t="s">
        <v>337</v>
      </c>
      <c r="J45" s="65" t="s">
        <v>335</v>
      </c>
      <c r="K45" s="65" t="s">
        <v>316</v>
      </c>
      <c r="L45" s="65" t="s">
        <v>338</v>
      </c>
      <c r="M45" s="65" t="s">
        <v>284</v>
      </c>
      <c r="O45" s="65"/>
      <c r="P45" s="65" t="s">
        <v>288</v>
      </c>
      <c r="Q45" s="65" t="s">
        <v>335</v>
      </c>
      <c r="R45" s="65" t="s">
        <v>339</v>
      </c>
      <c r="S45" s="65" t="s">
        <v>317</v>
      </c>
      <c r="T45" s="65" t="s">
        <v>284</v>
      </c>
      <c r="V45" s="65"/>
      <c r="W45" s="65" t="s">
        <v>288</v>
      </c>
      <c r="X45" s="65" t="s">
        <v>335</v>
      </c>
      <c r="Y45" s="65" t="s">
        <v>339</v>
      </c>
      <c r="Z45" s="65" t="s">
        <v>317</v>
      </c>
      <c r="AA45" s="65" t="s">
        <v>284</v>
      </c>
      <c r="AC45" s="65"/>
      <c r="AD45" s="65" t="s">
        <v>337</v>
      </c>
      <c r="AE45" s="65" t="s">
        <v>289</v>
      </c>
      <c r="AF45" s="65" t="s">
        <v>316</v>
      </c>
      <c r="AG45" s="65" t="s">
        <v>317</v>
      </c>
      <c r="AH45" s="65" t="s">
        <v>284</v>
      </c>
      <c r="AJ45" s="65"/>
      <c r="AK45" s="65" t="s">
        <v>337</v>
      </c>
      <c r="AL45" s="65" t="s">
        <v>289</v>
      </c>
      <c r="AM45" s="65" t="s">
        <v>316</v>
      </c>
      <c r="AN45" s="65" t="s">
        <v>317</v>
      </c>
      <c r="AO45" s="65" t="s">
        <v>284</v>
      </c>
      <c r="AQ45" s="65"/>
      <c r="AR45" s="65" t="s">
        <v>288</v>
      </c>
      <c r="AS45" s="65" t="s">
        <v>289</v>
      </c>
      <c r="AT45" s="65" t="s">
        <v>316</v>
      </c>
      <c r="AU45" s="65" t="s">
        <v>317</v>
      </c>
      <c r="AV45" s="65" t="s">
        <v>336</v>
      </c>
      <c r="AX45" s="65"/>
      <c r="AY45" s="65" t="s">
        <v>337</v>
      </c>
      <c r="AZ45" s="65" t="s">
        <v>289</v>
      </c>
      <c r="BA45" s="65" t="s">
        <v>316</v>
      </c>
      <c r="BB45" s="65" t="s">
        <v>317</v>
      </c>
      <c r="BC45" s="65" t="s">
        <v>284</v>
      </c>
      <c r="BE45" s="65"/>
      <c r="BF45" s="65" t="s">
        <v>288</v>
      </c>
      <c r="BG45" s="65" t="s">
        <v>289</v>
      </c>
      <c r="BH45" s="65" t="s">
        <v>339</v>
      </c>
      <c r="BI45" s="65" t="s">
        <v>317</v>
      </c>
      <c r="BJ45" s="65" t="s">
        <v>284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13.112553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9.5318574999999992</v>
      </c>
      <c r="O46" s="65" t="s">
        <v>313</v>
      </c>
      <c r="P46" s="65">
        <v>600</v>
      </c>
      <c r="Q46" s="65">
        <v>800</v>
      </c>
      <c r="R46" s="65">
        <v>0</v>
      </c>
      <c r="S46" s="65">
        <v>10000</v>
      </c>
      <c r="T46" s="65">
        <v>543.28120000000001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7.3885684999999996E-3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2.5646724999999999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203.54378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83.465770000000006</v>
      </c>
      <c r="AX46" s="65" t="s">
        <v>314</v>
      </c>
      <c r="AY46" s="65"/>
      <c r="AZ46" s="65"/>
      <c r="BA46" s="65"/>
      <c r="BB46" s="65"/>
      <c r="BC46" s="65"/>
      <c r="BE46" s="65" t="s">
        <v>315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5" sqref="F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340</v>
      </c>
      <c r="B2" s="61" t="s">
        <v>341</v>
      </c>
      <c r="C2" s="61" t="s">
        <v>277</v>
      </c>
      <c r="D2" s="61">
        <v>58</v>
      </c>
      <c r="E2" s="61">
        <v>1570.5831000000001</v>
      </c>
      <c r="F2" s="61">
        <v>223.29128</v>
      </c>
      <c r="G2" s="61">
        <v>42.611139999999999</v>
      </c>
      <c r="H2" s="61">
        <v>27.489011999999999</v>
      </c>
      <c r="I2" s="61">
        <v>15.122127000000001</v>
      </c>
      <c r="J2" s="61">
        <v>69.793090000000007</v>
      </c>
      <c r="K2" s="61">
        <v>32.424239999999998</v>
      </c>
      <c r="L2" s="61">
        <v>37.368847000000002</v>
      </c>
      <c r="M2" s="61">
        <v>20.435959</v>
      </c>
      <c r="N2" s="61">
        <v>2.3628382999999999</v>
      </c>
      <c r="O2" s="61">
        <v>12.656651</v>
      </c>
      <c r="P2" s="61">
        <v>728.05169999999998</v>
      </c>
      <c r="Q2" s="61">
        <v>20.660520000000002</v>
      </c>
      <c r="R2" s="61">
        <v>445.41906999999998</v>
      </c>
      <c r="S2" s="61">
        <v>85.981129999999993</v>
      </c>
      <c r="T2" s="61">
        <v>4313.2510000000002</v>
      </c>
      <c r="U2" s="61">
        <v>5.1087375000000002</v>
      </c>
      <c r="V2" s="61">
        <v>20.848140000000001</v>
      </c>
      <c r="W2" s="61">
        <v>138.46216000000001</v>
      </c>
      <c r="X2" s="61">
        <v>85.549760000000006</v>
      </c>
      <c r="Y2" s="61">
        <v>1.3491443000000001</v>
      </c>
      <c r="Z2" s="61">
        <v>1.1043396999999999</v>
      </c>
      <c r="AA2" s="61">
        <v>15.670536</v>
      </c>
      <c r="AB2" s="61">
        <v>2.4831210000000001</v>
      </c>
      <c r="AC2" s="61">
        <v>388.90260000000001</v>
      </c>
      <c r="AD2" s="61">
        <v>11.408421000000001</v>
      </c>
      <c r="AE2" s="61">
        <v>1.7941422</v>
      </c>
      <c r="AF2" s="61">
        <v>0.76539933999999998</v>
      </c>
      <c r="AG2" s="61">
        <v>510.24990000000003</v>
      </c>
      <c r="AH2" s="61">
        <v>260.24216000000001</v>
      </c>
      <c r="AI2" s="61">
        <v>250.00774999999999</v>
      </c>
      <c r="AJ2" s="61">
        <v>1162.8400999999999</v>
      </c>
      <c r="AK2" s="61">
        <v>4369.6189999999997</v>
      </c>
      <c r="AL2" s="61">
        <v>76.718670000000003</v>
      </c>
      <c r="AM2" s="61">
        <v>2543.1042000000002</v>
      </c>
      <c r="AN2" s="61">
        <v>102.63448</v>
      </c>
      <c r="AO2" s="61">
        <v>13.112553</v>
      </c>
      <c r="AP2" s="61">
        <v>9.1328750000000003</v>
      </c>
      <c r="AQ2" s="61">
        <v>3.9796770000000001</v>
      </c>
      <c r="AR2" s="61">
        <v>9.5318574999999992</v>
      </c>
      <c r="AS2" s="61">
        <v>543.28120000000001</v>
      </c>
      <c r="AT2" s="61">
        <v>7.3885684999999996E-3</v>
      </c>
      <c r="AU2" s="61">
        <v>2.5646724999999999</v>
      </c>
      <c r="AV2" s="61">
        <v>203.54378</v>
      </c>
      <c r="AW2" s="61">
        <v>83.465770000000006</v>
      </c>
      <c r="AX2" s="61">
        <v>9.5967830000000004E-2</v>
      </c>
      <c r="AY2" s="61">
        <v>1.0325636</v>
      </c>
      <c r="AZ2" s="61">
        <v>257.87920000000003</v>
      </c>
      <c r="BA2" s="61">
        <v>54.445231999999997</v>
      </c>
      <c r="BB2" s="61">
        <v>13.903741</v>
      </c>
      <c r="BC2" s="61">
        <v>16.834786999999999</v>
      </c>
      <c r="BD2" s="61">
        <v>23.702059999999999</v>
      </c>
      <c r="BE2" s="61">
        <v>2.3785775</v>
      </c>
      <c r="BF2" s="61">
        <v>11.033362</v>
      </c>
      <c r="BG2" s="61">
        <v>2.7754896000000001E-3</v>
      </c>
      <c r="BH2" s="61">
        <v>8.5563529999999992E-3</v>
      </c>
      <c r="BI2" s="61">
        <v>7.4189375000000002E-3</v>
      </c>
      <c r="BJ2" s="61">
        <v>6.3006580000000006E-2</v>
      </c>
      <c r="BK2" s="61">
        <v>2.1349920000000001E-4</v>
      </c>
      <c r="BL2" s="61">
        <v>0.15901156999999999</v>
      </c>
      <c r="BM2" s="61">
        <v>2.3555126</v>
      </c>
      <c r="BN2" s="61">
        <v>0.35717096999999998</v>
      </c>
      <c r="BO2" s="61">
        <v>32.879672999999997</v>
      </c>
      <c r="BP2" s="61">
        <v>5.2848230000000003</v>
      </c>
      <c r="BQ2" s="61">
        <v>8.9662319999999998</v>
      </c>
      <c r="BR2" s="61">
        <v>38.26782</v>
      </c>
      <c r="BS2" s="61">
        <v>34.611150000000002</v>
      </c>
      <c r="BT2" s="61">
        <v>5.083259</v>
      </c>
      <c r="BU2" s="61">
        <v>8.0664669999999994E-2</v>
      </c>
      <c r="BV2" s="61">
        <v>0.11387671000000001</v>
      </c>
      <c r="BW2" s="61">
        <v>0.38331816000000002</v>
      </c>
      <c r="BX2" s="61">
        <v>1.4596745</v>
      </c>
      <c r="BY2" s="61">
        <v>0.10960468</v>
      </c>
      <c r="BZ2" s="61">
        <v>4.0886390000000001E-4</v>
      </c>
      <c r="CA2" s="61">
        <v>0.72036535000000002</v>
      </c>
      <c r="CB2" s="61">
        <v>5.9260926999999998E-2</v>
      </c>
      <c r="CC2" s="61">
        <v>0.12174144000000001</v>
      </c>
      <c r="CD2" s="61">
        <v>3.2080867</v>
      </c>
      <c r="CE2" s="61">
        <v>0.1129111</v>
      </c>
      <c r="CF2" s="61">
        <v>0.8070486</v>
      </c>
      <c r="CG2" s="61">
        <v>1.2449999E-6</v>
      </c>
      <c r="CH2" s="61">
        <v>5.6860180000000003E-2</v>
      </c>
      <c r="CI2" s="61">
        <v>4.6815999999999998E-7</v>
      </c>
      <c r="CJ2" s="61">
        <v>7.3747406</v>
      </c>
      <c r="CK2" s="61">
        <v>3.0787438E-2</v>
      </c>
      <c r="CL2" s="61">
        <v>0.76925414999999997</v>
      </c>
      <c r="CM2" s="61">
        <v>2.2601909999999998</v>
      </c>
      <c r="CN2" s="61">
        <v>3306.6824000000001</v>
      </c>
      <c r="CO2" s="61">
        <v>5857.2309999999998</v>
      </c>
      <c r="CP2" s="61">
        <v>4553.2563</v>
      </c>
      <c r="CQ2" s="61">
        <v>1346.9148</v>
      </c>
      <c r="CR2" s="61">
        <v>709.65466000000004</v>
      </c>
      <c r="CS2" s="61">
        <v>400.30838</v>
      </c>
      <c r="CT2" s="61">
        <v>3385.4949999999999</v>
      </c>
      <c r="CU2" s="61">
        <v>2372.8323</v>
      </c>
      <c r="CV2" s="61">
        <v>1095.0897</v>
      </c>
      <c r="CW2" s="61">
        <v>2776.6812</v>
      </c>
      <c r="CX2" s="61">
        <v>797.67773</v>
      </c>
      <c r="CY2" s="61">
        <v>3714.2296999999999</v>
      </c>
      <c r="CZ2" s="61">
        <v>2008.2534000000001</v>
      </c>
      <c r="DA2" s="61">
        <v>5530.7</v>
      </c>
      <c r="DB2" s="61">
        <v>4381.9080000000004</v>
      </c>
      <c r="DC2" s="61">
        <v>8310.3089999999993</v>
      </c>
      <c r="DD2" s="61">
        <v>13754.062</v>
      </c>
      <c r="DE2" s="61">
        <v>3152.0275999999999</v>
      </c>
      <c r="DF2" s="61">
        <v>4447.6189999999997</v>
      </c>
      <c r="DG2" s="61">
        <v>3249.3562000000002</v>
      </c>
      <c r="DH2" s="61">
        <v>232.5162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54.445231999999997</v>
      </c>
      <c r="B6">
        <f>BB2</f>
        <v>13.903741</v>
      </c>
      <c r="C6">
        <f>BC2</f>
        <v>16.834786999999999</v>
      </c>
      <c r="D6">
        <f>BD2</f>
        <v>23.702059999999999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3" sqref="C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23067</v>
      </c>
      <c r="C2" s="56">
        <f ca="1">YEAR(TODAY())-YEAR(B2)+IF(TODAY()&gt;=DATE(YEAR(TODAY()),MONTH(B2),DAY(B2)),0,-1)</f>
        <v>58</v>
      </c>
      <c r="E2" s="52">
        <v>154.19999999999999</v>
      </c>
      <c r="F2" s="53" t="s">
        <v>275</v>
      </c>
      <c r="G2" s="52">
        <v>56.2</v>
      </c>
      <c r="H2" s="51" t="s">
        <v>40</v>
      </c>
      <c r="I2" s="72">
        <f>ROUND(G3/E3^2,1)</f>
        <v>23.6</v>
      </c>
    </row>
    <row r="3" spans="1:9" x14ac:dyDescent="0.3">
      <c r="E3" s="51">
        <f>E2/100</f>
        <v>1.5419999999999998</v>
      </c>
      <c r="F3" s="51" t="s">
        <v>39</v>
      </c>
      <c r="G3" s="51">
        <f>G2</f>
        <v>56.2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44477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이두선, ID : H1900918)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08일 16:05:26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44477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58</v>
      </c>
      <c r="G12" s="94"/>
      <c r="H12" s="94"/>
      <c r="I12" s="94"/>
      <c r="K12" s="123">
        <f>'개인정보 및 신체계측 입력'!E2</f>
        <v>154.19999999999999</v>
      </c>
      <c r="L12" s="124"/>
      <c r="M12" s="117">
        <f>'개인정보 및 신체계측 입력'!G2</f>
        <v>56.2</v>
      </c>
      <c r="N12" s="118"/>
      <c r="O12" s="113" t="s">
        <v>270</v>
      </c>
      <c r="P12" s="107"/>
      <c r="Q12" s="90">
        <f>'개인정보 및 신체계측 입력'!I2</f>
        <v>23.6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이두선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66.516000000000005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12.693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20.791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20.399999999999999</v>
      </c>
      <c r="L72" s="36" t="s">
        <v>52</v>
      </c>
      <c r="M72" s="36">
        <f>ROUND('DRIs DATA'!K8,1)</f>
        <v>7.3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59.39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173.73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85.55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165.54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63.78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291.31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131.13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2021-10-08T07:16:48Z</dcterms:modified>
</cp:coreProperties>
</file>