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<sst xmlns="http://schemas.openxmlformats.org/spreadsheetml/2006/main" count="692" uniqueCount="349">
  <si>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</si>
  <si>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</si>
  <si>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</si>
  <si>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</si>
  <si>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</si>
  <si>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</si>
  <si>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</si>
  <si>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</si>
  <si>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</si>
  <si>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</si>
  <si>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</si>
  <si>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</si>
  <si>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</si>
  <si>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</si>
  <si>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</si>
  <si>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</si>
  <si>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</si>
  <si>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</si>
  <si>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</si>
  <si>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</si>
  <si>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</si>
  <si>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</si>
  <si>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</si>
  <si>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</si>
  <si>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</si>
  <si>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</si>
  <si>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</si>
  <si>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</si>
  <si>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</si>
  <si>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</si>
  <si>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</si>
  <si>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</si>
  <si>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</si>
  <si>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</si>
  <si>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</si>
  <si>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</si>
  <si>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</si>
  <si>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</si>
  <si>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</si>
  <si>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</si>
  <si>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</si>
  <si>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</si>
  <si>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</si>
  <si>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</si>
  <si>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</si>
  <si>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</si>
  <si>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</si>
  <si>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</si>
  <si>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</si>
  <si>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</si>
  <si>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</si>
  <si>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</si>
  <si>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</si>
  <si>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</si>
  <si>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</si>
  <si>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</si>
  <si>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</si>
  <si>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</si>
  <si>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</si>
  <si>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</si>
  <si>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</si>
  <si>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</si>
  <si>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</si>
  <si>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</si>
  <si>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</si>
  <si>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</si>
  <si>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</si>
  <si>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</si>
  <si>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</si>
  <si>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</si>
  <si>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</si>
  <si>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</si>
  <si>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</si>
  <si>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</si>
  <si>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</si>
  <si>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</si>
  <si>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</si>
  <si>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</si>
  <si>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</si>
  <si>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</si>
  <si>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</si>
  <si>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</si>
  <si>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</si>
  <si>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</si>
  <si>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</si>
  <si>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</si>
  <si>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</si>
  <si>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</si>
  <si>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</si>
  <si>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</si>
  <si>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</si>
  <si>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</si>
  <si>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</si>
  <si>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</si>
  <si>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</si>
  <si>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</si>
  <si>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</si>
  <si>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</si>
  <si>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</si>
  <si>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</si>
  <si>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</si>
  <si>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</si>
  <si>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</si>
  <si>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</si>
  <si>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</si>
  <si>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</si>
  <si>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</si>
  <si>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</si>
  <si>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</si>
  <si>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</si>
  <si>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</si>
  <si>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</si>
  <si>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</si>
  <si>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</si>
  <si>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</si>
  <si>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</si>
  <si>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</si>
  <si>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</si>
  <si>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</si>
  <si>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</si>
  <si>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</si>
  <si>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</si>
  <si>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</si>
  <si>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</si>
  <si>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</si>
  <si>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</si>
  <si>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</si>
  <si>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</si>
  <si>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</si>
  <si>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</si>
  <si>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</si>
  <si>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</si>
  <si>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</si>
  <si>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</si>
  <si>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</si>
  <si>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</si>
  <si>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</si>
  <si>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</si>
  <si>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</si>
  <si>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</si>
  <si>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</si>
  <si>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</si>
  <si>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</si>
  <si>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</si>
  <si>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</si>
  <si>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</si>
  <si>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</si>
  <si>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</si>
  <si>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</si>
  <si>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</si>
  <si>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</si>
  <si>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</si>
  <si>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</si>
  <si>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</si>
  <si>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</si>
  <si>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</si>
  <si>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</si>
  <si>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</si>
  <si>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</si>
  <si>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</si>
  <si>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</si>
  <si>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</si>
  <si>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</si>
  <si>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</si>
  <si>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</si>
  <si>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</si>
  <si>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</si>
  <si>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</si>
  <si>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</si>
  <si>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</si>
  <si>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</si>
  <si>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</si>
  <si>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</si>
  <si>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</si>
  <si>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</si>
  <si>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</si>
  <si>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</si>
  <si>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</si>
  <si>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</si>
  <si>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</si>
  <si>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</si>
  <si>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</si>
  <si>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</si>
  <si>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</si>
  <si>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</si>
  <si>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</si>
  <si>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</si>
  <si>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</si>
  <si>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</si>
  <si>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</si>
  <si>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</si>
  <si>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</si>
  <si>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</si>
  <si>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</si>
  <si>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</si>
  <si>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</si>
  <si>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</si>
  <si>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</si>
  <si>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</si>
  <si>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</si>
  <si>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</si>
  <si>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</si>
  <si>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</si>
  <si>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</si>
  <si>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</si>
  <si>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</si>
  <si>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</si>
  <si>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</si>
  <si>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</si>
  <si>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</si>
  <si>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</si>
  <si>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</si>
  <si>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</si>
  <si>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</si>
  <si>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</si>
  <si>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</si>
  <si>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</si>
  <si>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</si>
  <si>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</si>
  <si>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</si>
  <si>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</si>
  <si>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</si>
  <si>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</si>
  <si>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</si>
  <si>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</si>
  <si>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</si>
  <si>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</si>
  <si>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</si>
  <si>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</si>
  <si>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</si>
  <si>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</si>
  <si>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</si>
  <si>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</si>
  <si>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</si>
  <si>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</si>
  <si>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</si>
  <si>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</si>
  <si>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</si>
  <si>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</si>
  <si>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</si>
  <si>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</si>
  <si>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</si>
  <si>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</si>
  <si>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</si>
  <si>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</si>
  <si>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</si>
  <si>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</si>
  <si>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</si>
  <si>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</si>
  <si>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</si>
  <si>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</si>
  <si>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</si>
  <si>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</si>
  <si>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</si>
  <si>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</si>
  <si>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</si>
  <si>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</si>
  <si>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</si>
  <si>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</si>
  <si>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</si>
  <si>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</si>
  <si>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</si>
  <si>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</si>
  <si>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</si>
  <si>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</si>
  <si>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</si>
  <si>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</si>
  <si>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</si>
  <si>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</si>
  <si>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</si>
  <si>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</si>
  <si>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</si>
  <si>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</si>
  <si>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</si>
  <si>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</si>
  <si>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</si>
  <si>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F</t>
  </si>
  <si>
    <t>출력시각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</si>
  <si>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</si>
  <si>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</si>
  <si>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</si>
  <si>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섭취량</t>
    <phoneticPr fontId="1" type="noConversion"/>
  </si>
  <si>
    <t>탄수화물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</si>
  <si>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</si>
  <si>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</si>
  <si>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</si>
  <si>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</si>
  <si>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</si>
  <si>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</si>
  <si>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</si>
  <si>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</si>
  <si>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</si>
  <si>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</si>
  <si>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</si>
  <si>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비타민E</t>
    <phoneticPr fontId="1" type="noConversion"/>
  </si>
  <si>
    <t>비타민K</t>
    <phoneticPr fontId="1" type="noConversion"/>
  </si>
  <si>
    <t>니아신</t>
    <phoneticPr fontId="1" type="noConversion"/>
  </si>
  <si>
    <t>비타민B6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</si>
  <si>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</si>
  <si>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</si>
  <si>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</si>
  <si>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</si>
  <si>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칼륨</t>
    <phoneticPr fontId="1" type="noConversion"/>
  </si>
  <si>
    <t>마그네슘</t>
    <phoneticPr fontId="1" type="noConversion"/>
  </si>
  <si>
    <t>철</t>
    <phoneticPr fontId="1" type="noConversion"/>
  </si>
  <si>
    <t>요오드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</si>
  <si>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</si>
  <si>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</si>
  <si>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</si>
  <si>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정보</t>
    <phoneticPr fontId="1" type="noConversion"/>
  </si>
  <si>
    <t>(설문지 : FFQ 95문항 설문지, 사용자 : 정영선, ID : H1900921)</t>
  </si>
  <si>
    <t>2021년 10월 13일 10:37:12</t>
  </si>
  <si>
    <t>다량영양소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</si>
  <si>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</si>
  <si>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</si>
  <si>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</si>
  <si>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</si>
  <si>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단백질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</si>
  <si>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</si>
  <si>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</si>
  <si>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</si>
  <si>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권장섭취량</t>
    <phoneticPr fontId="1" type="noConversion"/>
  </si>
  <si>
    <t>에너지(kcal)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</si>
  <si>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</si>
  <si>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</si>
  <si>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</si>
  <si>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비타민A</t>
    <phoneticPr fontId="1" type="noConversion"/>
  </si>
  <si>
    <t>비타민D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</si>
  <si>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</si>
  <si>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</si>
  <si>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</si>
  <si>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</si>
  <si>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</si>
  <si>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</si>
  <si>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</si>
  <si>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</si>
  <si>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인</t>
    <phoneticPr fontId="1" type="noConversion"/>
  </si>
  <si>
    <t>나트륨</t>
    <phoneticPr fontId="1" type="noConversion"/>
  </si>
  <si>
    <t>염소</t>
    <phoneticPr fontId="1" type="noConversion"/>
  </si>
  <si>
    <t>미량 무기질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</si>
  <si>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</si>
  <si>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</si>
  <si>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</si>
  <si>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</si>
  <si>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</si>
  <si>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</si>
  <si>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</si>
  <si>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H1900921</t>
  </si>
  <si>
    <t>정영선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</si>
</sst>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57.288097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0260736"/>
        <c:axId val="610266224"/>
      </c:barChart>
      <c:catAx>
        <c:axId val="610260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0266224"/>
        <c:crosses val="autoZero"/>
        <c:auto val="1"/>
        <c:lblAlgn val="ctr"/>
        <c:lblOffset val="100"/>
        <c:noMultiLvlLbl val="0"/>
      </c:catAx>
      <c:valAx>
        <c:axId val="610266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0260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1.8748502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666272"/>
        <c:axId val="623666664"/>
      </c:barChart>
      <c:catAx>
        <c:axId val="623666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666664"/>
        <c:crosses val="autoZero"/>
        <c:auto val="1"/>
        <c:lblAlgn val="ctr"/>
        <c:lblOffset val="100"/>
        <c:noMultiLvlLbl val="0"/>
      </c:catAx>
      <c:valAx>
        <c:axId val="623666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666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1.5101446999999999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667448"/>
        <c:axId val="623667056"/>
      </c:barChart>
      <c:catAx>
        <c:axId val="623667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667056"/>
        <c:crosses val="autoZero"/>
        <c:auto val="1"/>
        <c:lblAlgn val="ctr"/>
        <c:lblOffset val="100"/>
        <c:noMultiLvlLbl val="0"/>
      </c:catAx>
      <c:valAx>
        <c:axId val="623667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667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993.22533999999996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657648"/>
        <c:axId val="623662352"/>
      </c:barChart>
      <c:catAx>
        <c:axId val="623657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662352"/>
        <c:crosses val="autoZero"/>
        <c:auto val="1"/>
        <c:lblAlgn val="ctr"/>
        <c:lblOffset val="100"/>
        <c:noMultiLvlLbl val="0"/>
      </c:catAx>
      <c:valAx>
        <c:axId val="623662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657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2304.4385000000002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653336"/>
        <c:axId val="623654120"/>
      </c:barChart>
      <c:catAx>
        <c:axId val="623653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654120"/>
        <c:crosses val="autoZero"/>
        <c:auto val="1"/>
        <c:lblAlgn val="ctr"/>
        <c:lblOffset val="100"/>
        <c:noMultiLvlLbl val="0"/>
      </c:catAx>
      <c:valAx>
        <c:axId val="62365412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653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67.471503999999996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665096"/>
        <c:axId val="623652944"/>
      </c:barChart>
      <c:catAx>
        <c:axId val="623665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652944"/>
        <c:crosses val="autoZero"/>
        <c:auto val="1"/>
        <c:lblAlgn val="ctr"/>
        <c:lblOffset val="100"/>
        <c:noMultiLvlLbl val="0"/>
      </c:catAx>
      <c:valAx>
        <c:axId val="623652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665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95.921875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654904"/>
        <c:axId val="623656472"/>
      </c:barChart>
      <c:catAx>
        <c:axId val="623654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656472"/>
        <c:crosses val="autoZero"/>
        <c:auto val="1"/>
        <c:lblAlgn val="ctr"/>
        <c:lblOffset val="100"/>
        <c:noMultiLvlLbl val="0"/>
      </c:catAx>
      <c:valAx>
        <c:axId val="623656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654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9.4581859999999995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657256"/>
        <c:axId val="623656080"/>
      </c:barChart>
      <c:catAx>
        <c:axId val="623657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656080"/>
        <c:crosses val="autoZero"/>
        <c:auto val="1"/>
        <c:lblAlgn val="ctr"/>
        <c:lblOffset val="100"/>
        <c:noMultiLvlLbl val="0"/>
      </c:catAx>
      <c:valAx>
        <c:axId val="6236560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657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583.68499999999995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660784"/>
        <c:axId val="623658432"/>
      </c:barChart>
      <c:catAx>
        <c:axId val="623660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658432"/>
        <c:crosses val="autoZero"/>
        <c:auto val="1"/>
        <c:lblAlgn val="ctr"/>
        <c:lblOffset val="100"/>
        <c:noMultiLvlLbl val="0"/>
      </c:catAx>
      <c:valAx>
        <c:axId val="62365843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660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1.6788470999999999E-2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662744"/>
        <c:axId val="623655688"/>
      </c:barChart>
      <c:catAx>
        <c:axId val="623662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655688"/>
        <c:crosses val="autoZero"/>
        <c:auto val="1"/>
        <c:lblAlgn val="ctr"/>
        <c:lblOffset val="100"/>
        <c:noMultiLvlLbl val="0"/>
      </c:catAx>
      <c:valAx>
        <c:axId val="623655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662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3.4551536999999999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658824"/>
        <c:axId val="623659216"/>
      </c:barChart>
      <c:catAx>
        <c:axId val="623658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659216"/>
        <c:crosses val="autoZero"/>
        <c:auto val="1"/>
        <c:lblAlgn val="ctr"/>
        <c:lblOffset val="100"/>
        <c:noMultiLvlLbl val="0"/>
      </c:catAx>
      <c:valAx>
        <c:axId val="6236592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658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19.23067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0272496"/>
        <c:axId val="610269752"/>
      </c:barChart>
      <c:catAx>
        <c:axId val="610272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0269752"/>
        <c:crosses val="autoZero"/>
        <c:auto val="1"/>
        <c:lblAlgn val="ctr"/>
        <c:lblOffset val="100"/>
        <c:noMultiLvlLbl val="0"/>
      </c:catAx>
      <c:valAx>
        <c:axId val="6102697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0272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92.683369999999996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660000"/>
        <c:axId val="623664704"/>
      </c:barChart>
      <c:catAx>
        <c:axId val="623660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664704"/>
        <c:crosses val="autoZero"/>
        <c:auto val="1"/>
        <c:lblAlgn val="ctr"/>
        <c:lblOffset val="100"/>
        <c:noMultiLvlLbl val="0"/>
      </c:catAx>
      <c:valAx>
        <c:axId val="623664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660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74.344120000000004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661568"/>
        <c:axId val="623661960"/>
      </c:barChart>
      <c:catAx>
        <c:axId val="623661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661960"/>
        <c:crosses val="autoZero"/>
        <c:auto val="1"/>
        <c:lblAlgn val="ctr"/>
        <c:lblOffset val="100"/>
        <c:noMultiLvlLbl val="0"/>
      </c:catAx>
      <c:valAx>
        <c:axId val="623661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661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4.734</c:v>
                </c:pt>
                <c:pt idx="1">
                  <c:v>9.6989999999999998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23663920"/>
        <c:axId val="623664312"/>
      </c:barChart>
      <c:catAx>
        <c:axId val="623663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664312"/>
        <c:crosses val="autoZero"/>
        <c:auto val="1"/>
        <c:lblAlgn val="ctr"/>
        <c:lblOffset val="100"/>
        <c:noMultiLvlLbl val="0"/>
      </c:catAx>
      <c:valAx>
        <c:axId val="623664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663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7.6004515000000001</c:v>
                </c:pt>
                <c:pt idx="1">
                  <c:v>10.318160000000001</c:v>
                </c:pt>
                <c:pt idx="2">
                  <c:v>10.097752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351.54759999999999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401768"/>
        <c:axId val="623393928"/>
      </c:barChart>
      <c:catAx>
        <c:axId val="623401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393928"/>
        <c:crosses val="autoZero"/>
        <c:auto val="1"/>
        <c:lblAlgn val="ctr"/>
        <c:lblOffset val="100"/>
        <c:noMultiLvlLbl val="0"/>
      </c:catAx>
      <c:valAx>
        <c:axId val="6233939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401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13.797819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399024"/>
        <c:axId val="623396280"/>
      </c:barChart>
      <c:catAx>
        <c:axId val="623399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396280"/>
        <c:crosses val="autoZero"/>
        <c:auto val="1"/>
        <c:lblAlgn val="ctr"/>
        <c:lblOffset val="100"/>
        <c:noMultiLvlLbl val="0"/>
      </c:catAx>
      <c:valAx>
        <c:axId val="623396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399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75.736999999999995</c:v>
                </c:pt>
                <c:pt idx="1">
                  <c:v>9.26</c:v>
                </c:pt>
                <c:pt idx="2">
                  <c:v>15.003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23391184"/>
        <c:axId val="623398632"/>
      </c:barChart>
      <c:catAx>
        <c:axId val="623391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398632"/>
        <c:crosses val="autoZero"/>
        <c:auto val="1"/>
        <c:lblAlgn val="ctr"/>
        <c:lblOffset val="100"/>
        <c:noMultiLvlLbl val="0"/>
      </c:catAx>
      <c:valAx>
        <c:axId val="623398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391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1725.2276999999999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402552"/>
        <c:axId val="623402160"/>
      </c:barChart>
      <c:catAx>
        <c:axId val="623402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402160"/>
        <c:crosses val="autoZero"/>
        <c:auto val="1"/>
        <c:lblAlgn val="ctr"/>
        <c:lblOffset val="100"/>
        <c:noMultiLvlLbl val="0"/>
      </c:catAx>
      <c:valAx>
        <c:axId val="6234021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402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73.299340000000001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395104"/>
        <c:axId val="623391968"/>
      </c:barChart>
      <c:catAx>
        <c:axId val="623395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391968"/>
        <c:crosses val="autoZero"/>
        <c:auto val="1"/>
        <c:lblAlgn val="ctr"/>
        <c:lblOffset val="100"/>
        <c:noMultiLvlLbl val="0"/>
      </c:catAx>
      <c:valAx>
        <c:axId val="6233919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395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331.59109999999998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400984"/>
        <c:axId val="623396672"/>
      </c:barChart>
      <c:catAx>
        <c:axId val="623400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396672"/>
        <c:crosses val="autoZero"/>
        <c:auto val="1"/>
        <c:lblAlgn val="ctr"/>
        <c:lblOffset val="100"/>
        <c:noMultiLvlLbl val="0"/>
      </c:catAx>
      <c:valAx>
        <c:axId val="623396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400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2.4175903999999999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0267792"/>
        <c:axId val="610272104"/>
      </c:barChart>
      <c:catAx>
        <c:axId val="610267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0272104"/>
        <c:crosses val="autoZero"/>
        <c:auto val="1"/>
        <c:lblAlgn val="ctr"/>
        <c:lblOffset val="100"/>
        <c:noMultiLvlLbl val="0"/>
      </c:catAx>
      <c:valAx>
        <c:axId val="610272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0267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3819.0187999999998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391576"/>
        <c:axId val="623390792"/>
      </c:barChart>
      <c:catAx>
        <c:axId val="623391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390792"/>
        <c:crosses val="autoZero"/>
        <c:auto val="1"/>
        <c:lblAlgn val="ctr"/>
        <c:lblOffset val="100"/>
        <c:noMultiLvlLbl val="0"/>
      </c:catAx>
      <c:valAx>
        <c:axId val="623390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391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11.893649999999999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399808"/>
        <c:axId val="623400592"/>
      </c:barChart>
      <c:catAx>
        <c:axId val="62339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400592"/>
        <c:crosses val="autoZero"/>
        <c:auto val="1"/>
        <c:lblAlgn val="ctr"/>
        <c:lblOffset val="100"/>
        <c:noMultiLvlLbl val="0"/>
      </c:catAx>
      <c:valAx>
        <c:axId val="623400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399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1.3817672000000001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397064"/>
        <c:axId val="623397456"/>
      </c:barChart>
      <c:catAx>
        <c:axId val="623397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397456"/>
        <c:crosses val="autoZero"/>
        <c:auto val="1"/>
        <c:lblAlgn val="ctr"/>
        <c:lblOffset val="100"/>
        <c:noMultiLvlLbl val="0"/>
      </c:catAx>
      <c:valAx>
        <c:axId val="623397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397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159.08705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0261128"/>
        <c:axId val="610265048"/>
      </c:barChart>
      <c:catAx>
        <c:axId val="610261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0265048"/>
        <c:crosses val="autoZero"/>
        <c:auto val="1"/>
        <c:lblAlgn val="ctr"/>
        <c:lblOffset val="100"/>
        <c:noMultiLvlLbl val="0"/>
      </c:catAx>
      <c:valAx>
        <c:axId val="610265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0261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0.95076190000000005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0262304"/>
        <c:axId val="610266616"/>
      </c:barChart>
      <c:catAx>
        <c:axId val="610262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0266616"/>
        <c:crosses val="autoZero"/>
        <c:auto val="1"/>
        <c:lblAlgn val="ctr"/>
        <c:lblOffset val="100"/>
        <c:noMultiLvlLbl val="0"/>
      </c:catAx>
      <c:valAx>
        <c:axId val="610266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0262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12.477410000000001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0273672"/>
        <c:axId val="610274848"/>
      </c:barChart>
      <c:catAx>
        <c:axId val="610273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0274848"/>
        <c:crosses val="autoZero"/>
        <c:auto val="1"/>
        <c:lblAlgn val="ctr"/>
        <c:lblOffset val="100"/>
        <c:noMultiLvlLbl val="0"/>
      </c:catAx>
      <c:valAx>
        <c:axId val="610274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0273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1.3817672000000001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0274456"/>
        <c:axId val="610275240"/>
      </c:barChart>
      <c:catAx>
        <c:axId val="610274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0275240"/>
        <c:crosses val="autoZero"/>
        <c:auto val="1"/>
        <c:lblAlgn val="ctr"/>
        <c:lblOffset val="100"/>
        <c:noMultiLvlLbl val="0"/>
      </c:catAx>
      <c:valAx>
        <c:axId val="610275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0274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383.05826000000002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0276024"/>
        <c:axId val="610272888"/>
      </c:barChart>
      <c:catAx>
        <c:axId val="610276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0272888"/>
        <c:crosses val="autoZero"/>
        <c:auto val="1"/>
        <c:lblAlgn val="ctr"/>
        <c:lblOffset val="100"/>
        <c:noMultiLvlLbl val="0"/>
      </c:catAx>
      <c:valAx>
        <c:axId val="610272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0276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6.8247293999999998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668232"/>
        <c:axId val="623668624"/>
      </c:barChart>
      <c:catAx>
        <c:axId val="623668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668624"/>
        <c:crosses val="autoZero"/>
        <c:auto val="1"/>
        <c:lblAlgn val="ctr"/>
        <c:lblOffset val="100"/>
        <c:noMultiLvlLbl val="0"/>
      </c:catAx>
      <c:valAx>
        <c:axId val="623668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668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정영선, ID : H1900921)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10월 13일 10:37:12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55</v>
      </c>
      <c r="B4" s="69"/>
      <c r="C4" s="69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9" t="s">
        <v>199</v>
      </c>
      <c r="O4" s="69"/>
      <c r="P4" s="69"/>
      <c r="Q4" s="69"/>
      <c r="R4" s="69"/>
      <c r="S4" s="69"/>
      <c r="T4" s="46"/>
      <c r="U4" s="69" t="s">
        <v>200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1800</v>
      </c>
      <c r="C6" s="59">
        <f>'DRIs DATA 입력'!C6</f>
        <v>1725.2276999999999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57.288097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19.23067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75.736999999999995</v>
      </c>
      <c r="G8" s="59">
        <f>'DRIs DATA 입력'!G8</f>
        <v>9.26</v>
      </c>
      <c r="H8" s="59">
        <f>'DRIs DATA 입력'!H8</f>
        <v>15.003</v>
      </c>
      <c r="I8" s="46"/>
      <c r="J8" s="59" t="s">
        <v>215</v>
      </c>
      <c r="K8" s="59">
        <f>'DRIs DATA 입력'!K8</f>
        <v>4.734</v>
      </c>
      <c r="L8" s="59">
        <f>'DRIs DATA 입력'!L8</f>
        <v>9.6989999999999998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217</v>
      </c>
      <c r="B14" s="69"/>
      <c r="C14" s="69"/>
      <c r="D14" s="69"/>
      <c r="E14" s="69"/>
      <c r="F14" s="69"/>
      <c r="G14" s="46"/>
      <c r="H14" s="69" t="s">
        <v>218</v>
      </c>
      <c r="I14" s="69"/>
      <c r="J14" s="69"/>
      <c r="K14" s="69"/>
      <c r="L14" s="69"/>
      <c r="M14" s="69"/>
      <c r="N14" s="46"/>
      <c r="O14" s="69" t="s">
        <v>219</v>
      </c>
      <c r="P14" s="69"/>
      <c r="Q14" s="69"/>
      <c r="R14" s="69"/>
      <c r="S14" s="69"/>
      <c r="T14" s="69"/>
      <c r="U14" s="46"/>
      <c r="V14" s="69" t="s">
        <v>220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351.54759999999999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13.797819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2.4175903999999999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159.08705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223</v>
      </c>
      <c r="B24" s="69"/>
      <c r="C24" s="69"/>
      <c r="D24" s="69"/>
      <c r="E24" s="69"/>
      <c r="F24" s="69"/>
      <c r="G24" s="46"/>
      <c r="H24" s="69" t="s">
        <v>224</v>
      </c>
      <c r="I24" s="69"/>
      <c r="J24" s="69"/>
      <c r="K24" s="69"/>
      <c r="L24" s="69"/>
      <c r="M24" s="69"/>
      <c r="N24" s="46"/>
      <c r="O24" s="69" t="s">
        <v>225</v>
      </c>
      <c r="P24" s="69"/>
      <c r="Q24" s="69"/>
      <c r="R24" s="69"/>
      <c r="S24" s="69"/>
      <c r="T24" s="69"/>
      <c r="U24" s="46"/>
      <c r="V24" s="69" t="s">
        <v>226</v>
      </c>
      <c r="W24" s="69"/>
      <c r="X24" s="69"/>
      <c r="Y24" s="69"/>
      <c r="Z24" s="69"/>
      <c r="AA24" s="69"/>
      <c r="AB24" s="46"/>
      <c r="AC24" s="69" t="s">
        <v>227</v>
      </c>
      <c r="AD24" s="69"/>
      <c r="AE24" s="69"/>
      <c r="AF24" s="69"/>
      <c r="AG24" s="69"/>
      <c r="AH24" s="69"/>
      <c r="AI24" s="46"/>
      <c r="AJ24" s="69" t="s">
        <v>228</v>
      </c>
      <c r="AK24" s="69"/>
      <c r="AL24" s="69"/>
      <c r="AM24" s="69"/>
      <c r="AN24" s="69"/>
      <c r="AO24" s="69"/>
      <c r="AP24" s="46"/>
      <c r="AQ24" s="69" t="s">
        <v>229</v>
      </c>
      <c r="AR24" s="69"/>
      <c r="AS24" s="69"/>
      <c r="AT24" s="69"/>
      <c r="AU24" s="69"/>
      <c r="AV24" s="69"/>
      <c r="AW24" s="46"/>
      <c r="AX24" s="69" t="s">
        <v>230</v>
      </c>
      <c r="AY24" s="69"/>
      <c r="AZ24" s="69"/>
      <c r="BA24" s="69"/>
      <c r="BB24" s="69"/>
      <c r="BC24" s="69"/>
      <c r="BD24" s="46"/>
      <c r="BE24" s="69" t="s">
        <v>231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73.299340000000001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1.3872095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0.95076190000000005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12.477410000000001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1.3817672000000001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383.05826000000002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6.8247293999999998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1.8748502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1.5101446999999999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234</v>
      </c>
      <c r="B34" s="69"/>
      <c r="C34" s="69"/>
      <c r="D34" s="69"/>
      <c r="E34" s="69"/>
      <c r="F34" s="69"/>
      <c r="G34" s="46"/>
      <c r="H34" s="69" t="s">
        <v>235</v>
      </c>
      <c r="I34" s="69"/>
      <c r="J34" s="69"/>
      <c r="K34" s="69"/>
      <c r="L34" s="69"/>
      <c r="M34" s="69"/>
      <c r="N34" s="46"/>
      <c r="O34" s="69" t="s">
        <v>236</v>
      </c>
      <c r="P34" s="69"/>
      <c r="Q34" s="69"/>
      <c r="R34" s="69"/>
      <c r="S34" s="69"/>
      <c r="T34" s="69"/>
      <c r="U34" s="46"/>
      <c r="V34" s="69" t="s">
        <v>237</v>
      </c>
      <c r="W34" s="69"/>
      <c r="X34" s="69"/>
      <c r="Y34" s="69"/>
      <c r="Z34" s="69"/>
      <c r="AA34" s="69"/>
      <c r="AB34" s="46"/>
      <c r="AC34" s="69" t="s">
        <v>238</v>
      </c>
      <c r="AD34" s="69"/>
      <c r="AE34" s="69"/>
      <c r="AF34" s="69"/>
      <c r="AG34" s="69"/>
      <c r="AH34" s="69"/>
      <c r="AI34" s="46"/>
      <c r="AJ34" s="69" t="s">
        <v>239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331.59109999999998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993.22533999999996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3819.0187999999998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2304.4385000000002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67.471503999999996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95.921875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241</v>
      </c>
      <c r="B44" s="69"/>
      <c r="C44" s="69"/>
      <c r="D44" s="69"/>
      <c r="E44" s="69"/>
      <c r="F44" s="69"/>
      <c r="G44" s="46"/>
      <c r="H44" s="69" t="s">
        <v>242</v>
      </c>
      <c r="I44" s="69"/>
      <c r="J44" s="69"/>
      <c r="K44" s="69"/>
      <c r="L44" s="69"/>
      <c r="M44" s="69"/>
      <c r="N44" s="46"/>
      <c r="O44" s="69" t="s">
        <v>243</v>
      </c>
      <c r="P44" s="69"/>
      <c r="Q44" s="69"/>
      <c r="R44" s="69"/>
      <c r="S44" s="69"/>
      <c r="T44" s="69"/>
      <c r="U44" s="46"/>
      <c r="V44" s="69" t="s">
        <v>244</v>
      </c>
      <c r="W44" s="69"/>
      <c r="X44" s="69"/>
      <c r="Y44" s="69"/>
      <c r="Z44" s="69"/>
      <c r="AA44" s="69"/>
      <c r="AB44" s="46"/>
      <c r="AC44" s="69" t="s">
        <v>245</v>
      </c>
      <c r="AD44" s="69"/>
      <c r="AE44" s="69"/>
      <c r="AF44" s="69"/>
      <c r="AG44" s="69"/>
      <c r="AH44" s="69"/>
      <c r="AI44" s="46"/>
      <c r="AJ44" s="69" t="s">
        <v>246</v>
      </c>
      <c r="AK44" s="69"/>
      <c r="AL44" s="69"/>
      <c r="AM44" s="69"/>
      <c r="AN44" s="69"/>
      <c r="AO44" s="69"/>
      <c r="AP44" s="46"/>
      <c r="AQ44" s="69" t="s">
        <v>247</v>
      </c>
      <c r="AR44" s="69"/>
      <c r="AS44" s="69"/>
      <c r="AT44" s="69"/>
      <c r="AU44" s="69"/>
      <c r="AV44" s="69"/>
      <c r="AW44" s="46"/>
      <c r="AX44" s="69" t="s">
        <v>248</v>
      </c>
      <c r="AY44" s="69"/>
      <c r="AZ44" s="69"/>
      <c r="BA44" s="69"/>
      <c r="BB44" s="69"/>
      <c r="BC44" s="69"/>
      <c r="BD44" s="46"/>
      <c r="BE44" s="69" t="s">
        <v>249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11.893649999999999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9.4581859999999995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583.68499999999995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1.6788470999999999E-2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3.4551536999999999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92.683369999999996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74.344120000000004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G62" sqref="G62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309</v>
      </c>
      <c r="B1" s="61" t="s">
        <v>310</v>
      </c>
      <c r="G1" s="62" t="s">
        <v>277</v>
      </c>
      <c r="H1" s="61" t="s">
        <v>311</v>
      </c>
    </row>
    <row r="3" spans="1:27" x14ac:dyDescent="0.3">
      <c r="A3" s="71" t="s">
        <v>312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278</v>
      </c>
      <c r="B4" s="69"/>
      <c r="C4" s="69"/>
      <c r="E4" s="66" t="s">
        <v>279</v>
      </c>
      <c r="F4" s="67"/>
      <c r="G4" s="67"/>
      <c r="H4" s="68"/>
      <c r="J4" s="66" t="s">
        <v>280</v>
      </c>
      <c r="K4" s="67"/>
      <c r="L4" s="68"/>
      <c r="N4" s="69" t="s">
        <v>45</v>
      </c>
      <c r="O4" s="69"/>
      <c r="P4" s="69"/>
      <c r="Q4" s="69"/>
      <c r="R4" s="69"/>
      <c r="S4" s="69"/>
      <c r="U4" s="69" t="s">
        <v>313</v>
      </c>
      <c r="V4" s="69"/>
      <c r="W4" s="69"/>
      <c r="X4" s="69"/>
      <c r="Y4" s="69"/>
      <c r="Z4" s="69"/>
    </row>
    <row r="5" spans="1:27" x14ac:dyDescent="0.3">
      <c r="A5" s="65"/>
      <c r="B5" s="65" t="s">
        <v>314</v>
      </c>
      <c r="C5" s="65" t="s">
        <v>315</v>
      </c>
      <c r="E5" s="65"/>
      <c r="F5" s="65" t="s">
        <v>282</v>
      </c>
      <c r="G5" s="65" t="s">
        <v>316</v>
      </c>
      <c r="H5" s="65" t="s">
        <v>317</v>
      </c>
      <c r="J5" s="65"/>
      <c r="K5" s="65" t="s">
        <v>283</v>
      </c>
      <c r="L5" s="65" t="s">
        <v>284</v>
      </c>
      <c r="N5" s="65"/>
      <c r="O5" s="65" t="s">
        <v>318</v>
      </c>
      <c r="P5" s="65" t="s">
        <v>286</v>
      </c>
      <c r="Q5" s="65" t="s">
        <v>319</v>
      </c>
      <c r="R5" s="65" t="s">
        <v>320</v>
      </c>
      <c r="S5" s="65" t="s">
        <v>281</v>
      </c>
      <c r="U5" s="65"/>
      <c r="V5" s="65" t="s">
        <v>318</v>
      </c>
      <c r="W5" s="65" t="s">
        <v>321</v>
      </c>
      <c r="X5" s="65" t="s">
        <v>319</v>
      </c>
      <c r="Y5" s="65" t="s">
        <v>320</v>
      </c>
      <c r="Z5" s="65" t="s">
        <v>281</v>
      </c>
    </row>
    <row r="6" spans="1:27" x14ac:dyDescent="0.3">
      <c r="A6" s="65" t="s">
        <v>322</v>
      </c>
      <c r="B6" s="65">
        <v>1800</v>
      </c>
      <c r="C6" s="65">
        <v>1725.2276999999999</v>
      </c>
      <c r="E6" s="65" t="s">
        <v>289</v>
      </c>
      <c r="F6" s="65">
        <v>55</v>
      </c>
      <c r="G6" s="65">
        <v>15</v>
      </c>
      <c r="H6" s="65">
        <v>7</v>
      </c>
      <c r="J6" s="65" t="s">
        <v>289</v>
      </c>
      <c r="K6" s="65">
        <v>0.1</v>
      </c>
      <c r="L6" s="65">
        <v>4</v>
      </c>
      <c r="N6" s="65" t="s">
        <v>290</v>
      </c>
      <c r="O6" s="65">
        <v>40</v>
      </c>
      <c r="P6" s="65">
        <v>50</v>
      </c>
      <c r="Q6" s="65">
        <v>0</v>
      </c>
      <c r="R6" s="65">
        <v>0</v>
      </c>
      <c r="S6" s="65">
        <v>57.288097</v>
      </c>
      <c r="U6" s="65" t="s">
        <v>323</v>
      </c>
      <c r="V6" s="65">
        <v>0</v>
      </c>
      <c r="W6" s="65">
        <v>0</v>
      </c>
      <c r="X6" s="65">
        <v>20</v>
      </c>
      <c r="Y6" s="65">
        <v>0</v>
      </c>
      <c r="Z6" s="65">
        <v>19.23067</v>
      </c>
    </row>
    <row r="7" spans="1:27" x14ac:dyDescent="0.3">
      <c r="E7" s="65" t="s">
        <v>324</v>
      </c>
      <c r="F7" s="65">
        <v>65</v>
      </c>
      <c r="G7" s="65">
        <v>30</v>
      </c>
      <c r="H7" s="65">
        <v>20</v>
      </c>
      <c r="J7" s="65" t="s">
        <v>291</v>
      </c>
      <c r="K7" s="65">
        <v>1</v>
      </c>
      <c r="L7" s="65">
        <v>10</v>
      </c>
    </row>
    <row r="8" spans="1:27" x14ac:dyDescent="0.3">
      <c r="E8" s="65" t="s">
        <v>292</v>
      </c>
      <c r="F8" s="65">
        <v>75.736999999999995</v>
      </c>
      <c r="G8" s="65">
        <v>9.26</v>
      </c>
      <c r="H8" s="65">
        <v>15.003</v>
      </c>
      <c r="J8" s="65" t="s">
        <v>325</v>
      </c>
      <c r="K8" s="65">
        <v>4.734</v>
      </c>
      <c r="L8" s="65">
        <v>9.6989999999999998</v>
      </c>
    </row>
    <row r="13" spans="1:27" x14ac:dyDescent="0.3">
      <c r="A13" s="70" t="s">
        <v>293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326</v>
      </c>
      <c r="B14" s="69"/>
      <c r="C14" s="69"/>
      <c r="D14" s="69"/>
      <c r="E14" s="69"/>
      <c r="F14" s="69"/>
      <c r="H14" s="69" t="s">
        <v>294</v>
      </c>
      <c r="I14" s="69"/>
      <c r="J14" s="69"/>
      <c r="K14" s="69"/>
      <c r="L14" s="69"/>
      <c r="M14" s="69"/>
      <c r="O14" s="69" t="s">
        <v>327</v>
      </c>
      <c r="P14" s="69"/>
      <c r="Q14" s="69"/>
      <c r="R14" s="69"/>
      <c r="S14" s="69"/>
      <c r="T14" s="69"/>
      <c r="V14" s="69" t="s">
        <v>295</v>
      </c>
      <c r="W14" s="69"/>
      <c r="X14" s="69"/>
      <c r="Y14" s="69"/>
      <c r="Z14" s="69"/>
      <c r="AA14" s="69"/>
    </row>
    <row r="15" spans="1:27" x14ac:dyDescent="0.3">
      <c r="A15" s="65"/>
      <c r="B15" s="65" t="s">
        <v>318</v>
      </c>
      <c r="C15" s="65" t="s">
        <v>286</v>
      </c>
      <c r="D15" s="65" t="s">
        <v>287</v>
      </c>
      <c r="E15" s="65" t="s">
        <v>320</v>
      </c>
      <c r="F15" s="65" t="s">
        <v>281</v>
      </c>
      <c r="H15" s="65"/>
      <c r="I15" s="65" t="s">
        <v>318</v>
      </c>
      <c r="J15" s="65" t="s">
        <v>286</v>
      </c>
      <c r="K15" s="65" t="s">
        <v>319</v>
      </c>
      <c r="L15" s="65" t="s">
        <v>288</v>
      </c>
      <c r="M15" s="65" t="s">
        <v>281</v>
      </c>
      <c r="O15" s="65"/>
      <c r="P15" s="65" t="s">
        <v>285</v>
      </c>
      <c r="Q15" s="65" t="s">
        <v>321</v>
      </c>
      <c r="R15" s="65" t="s">
        <v>287</v>
      </c>
      <c r="S15" s="65" t="s">
        <v>288</v>
      </c>
      <c r="T15" s="65" t="s">
        <v>281</v>
      </c>
      <c r="V15" s="65"/>
      <c r="W15" s="65" t="s">
        <v>285</v>
      </c>
      <c r="X15" s="65" t="s">
        <v>321</v>
      </c>
      <c r="Y15" s="65" t="s">
        <v>287</v>
      </c>
      <c r="Z15" s="65" t="s">
        <v>288</v>
      </c>
      <c r="AA15" s="65" t="s">
        <v>315</v>
      </c>
    </row>
    <row r="16" spans="1:27" x14ac:dyDescent="0.3">
      <c r="A16" s="65" t="s">
        <v>328</v>
      </c>
      <c r="B16" s="65">
        <v>430</v>
      </c>
      <c r="C16" s="65">
        <v>600</v>
      </c>
      <c r="D16" s="65">
        <v>0</v>
      </c>
      <c r="E16" s="65">
        <v>3000</v>
      </c>
      <c r="F16" s="65">
        <v>351.54759999999999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13.797819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2.4175903999999999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159.08705</v>
      </c>
    </row>
    <row r="23" spans="1:62" x14ac:dyDescent="0.3">
      <c r="A23" s="70" t="s">
        <v>329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330</v>
      </c>
      <c r="B24" s="69"/>
      <c r="C24" s="69"/>
      <c r="D24" s="69"/>
      <c r="E24" s="69"/>
      <c r="F24" s="69"/>
      <c r="H24" s="69" t="s">
        <v>331</v>
      </c>
      <c r="I24" s="69"/>
      <c r="J24" s="69"/>
      <c r="K24" s="69"/>
      <c r="L24" s="69"/>
      <c r="M24" s="69"/>
      <c r="O24" s="69" t="s">
        <v>332</v>
      </c>
      <c r="P24" s="69"/>
      <c r="Q24" s="69"/>
      <c r="R24" s="69"/>
      <c r="S24" s="69"/>
      <c r="T24" s="69"/>
      <c r="V24" s="69" t="s">
        <v>296</v>
      </c>
      <c r="W24" s="69"/>
      <c r="X24" s="69"/>
      <c r="Y24" s="69"/>
      <c r="Z24" s="69"/>
      <c r="AA24" s="69"/>
      <c r="AC24" s="69" t="s">
        <v>297</v>
      </c>
      <c r="AD24" s="69"/>
      <c r="AE24" s="69"/>
      <c r="AF24" s="69"/>
      <c r="AG24" s="69"/>
      <c r="AH24" s="69"/>
      <c r="AJ24" s="69" t="s">
        <v>333</v>
      </c>
      <c r="AK24" s="69"/>
      <c r="AL24" s="69"/>
      <c r="AM24" s="69"/>
      <c r="AN24" s="69"/>
      <c r="AO24" s="69"/>
      <c r="AQ24" s="69" t="s">
        <v>334</v>
      </c>
      <c r="AR24" s="69"/>
      <c r="AS24" s="69"/>
      <c r="AT24" s="69"/>
      <c r="AU24" s="69"/>
      <c r="AV24" s="69"/>
      <c r="AX24" s="69" t="s">
        <v>335</v>
      </c>
      <c r="AY24" s="69"/>
      <c r="AZ24" s="69"/>
      <c r="BA24" s="69"/>
      <c r="BB24" s="69"/>
      <c r="BC24" s="69"/>
      <c r="BE24" s="69" t="s">
        <v>298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285</v>
      </c>
      <c r="C25" s="65" t="s">
        <v>321</v>
      </c>
      <c r="D25" s="65" t="s">
        <v>319</v>
      </c>
      <c r="E25" s="65" t="s">
        <v>288</v>
      </c>
      <c r="F25" s="65" t="s">
        <v>281</v>
      </c>
      <c r="H25" s="65"/>
      <c r="I25" s="65" t="s">
        <v>285</v>
      </c>
      <c r="J25" s="65" t="s">
        <v>286</v>
      </c>
      <c r="K25" s="65" t="s">
        <v>287</v>
      </c>
      <c r="L25" s="65" t="s">
        <v>320</v>
      </c>
      <c r="M25" s="65" t="s">
        <v>315</v>
      </c>
      <c r="O25" s="65"/>
      <c r="P25" s="65" t="s">
        <v>318</v>
      </c>
      <c r="Q25" s="65" t="s">
        <v>286</v>
      </c>
      <c r="R25" s="65" t="s">
        <v>319</v>
      </c>
      <c r="S25" s="65" t="s">
        <v>320</v>
      </c>
      <c r="T25" s="65" t="s">
        <v>315</v>
      </c>
      <c r="V25" s="65"/>
      <c r="W25" s="65" t="s">
        <v>285</v>
      </c>
      <c r="X25" s="65" t="s">
        <v>286</v>
      </c>
      <c r="Y25" s="65" t="s">
        <v>319</v>
      </c>
      <c r="Z25" s="65" t="s">
        <v>288</v>
      </c>
      <c r="AA25" s="65" t="s">
        <v>281</v>
      </c>
      <c r="AC25" s="65"/>
      <c r="AD25" s="65" t="s">
        <v>318</v>
      </c>
      <c r="AE25" s="65" t="s">
        <v>321</v>
      </c>
      <c r="AF25" s="65" t="s">
        <v>319</v>
      </c>
      <c r="AG25" s="65" t="s">
        <v>288</v>
      </c>
      <c r="AH25" s="65" t="s">
        <v>315</v>
      </c>
      <c r="AJ25" s="65"/>
      <c r="AK25" s="65" t="s">
        <v>285</v>
      </c>
      <c r="AL25" s="65" t="s">
        <v>321</v>
      </c>
      <c r="AM25" s="65" t="s">
        <v>287</v>
      </c>
      <c r="AN25" s="65" t="s">
        <v>288</v>
      </c>
      <c r="AO25" s="65" t="s">
        <v>281</v>
      </c>
      <c r="AQ25" s="65"/>
      <c r="AR25" s="65" t="s">
        <v>318</v>
      </c>
      <c r="AS25" s="65" t="s">
        <v>321</v>
      </c>
      <c r="AT25" s="65" t="s">
        <v>287</v>
      </c>
      <c r="AU25" s="65" t="s">
        <v>288</v>
      </c>
      <c r="AV25" s="65" t="s">
        <v>315</v>
      </c>
      <c r="AX25" s="65"/>
      <c r="AY25" s="65" t="s">
        <v>318</v>
      </c>
      <c r="AZ25" s="65" t="s">
        <v>286</v>
      </c>
      <c r="BA25" s="65" t="s">
        <v>319</v>
      </c>
      <c r="BB25" s="65" t="s">
        <v>288</v>
      </c>
      <c r="BC25" s="65" t="s">
        <v>281</v>
      </c>
      <c r="BE25" s="65"/>
      <c r="BF25" s="65" t="s">
        <v>285</v>
      </c>
      <c r="BG25" s="65" t="s">
        <v>321</v>
      </c>
      <c r="BH25" s="65" t="s">
        <v>287</v>
      </c>
      <c r="BI25" s="65" t="s">
        <v>320</v>
      </c>
      <c r="BJ25" s="65" t="s">
        <v>281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73.299340000000001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1.3872095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0.95076190000000005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12.477410000000001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1.3817672000000001</v>
      </c>
      <c r="AJ26" s="65" t="s">
        <v>299</v>
      </c>
      <c r="AK26" s="65">
        <v>320</v>
      </c>
      <c r="AL26" s="65">
        <v>400</v>
      </c>
      <c r="AM26" s="65">
        <v>0</v>
      </c>
      <c r="AN26" s="65">
        <v>1000</v>
      </c>
      <c r="AO26" s="65">
        <v>383.05826000000002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6.8247293999999998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1.8748502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1.5101446999999999</v>
      </c>
    </row>
    <row r="33" spans="1:68" x14ac:dyDescent="0.3">
      <c r="A33" s="70" t="s">
        <v>300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301</v>
      </c>
      <c r="B34" s="69"/>
      <c r="C34" s="69"/>
      <c r="D34" s="69"/>
      <c r="E34" s="69"/>
      <c r="F34" s="69"/>
      <c r="H34" s="69" t="s">
        <v>336</v>
      </c>
      <c r="I34" s="69"/>
      <c r="J34" s="69"/>
      <c r="K34" s="69"/>
      <c r="L34" s="69"/>
      <c r="M34" s="69"/>
      <c r="O34" s="69" t="s">
        <v>337</v>
      </c>
      <c r="P34" s="69"/>
      <c r="Q34" s="69"/>
      <c r="R34" s="69"/>
      <c r="S34" s="69"/>
      <c r="T34" s="69"/>
      <c r="V34" s="69" t="s">
        <v>302</v>
      </c>
      <c r="W34" s="69"/>
      <c r="X34" s="69"/>
      <c r="Y34" s="69"/>
      <c r="Z34" s="69"/>
      <c r="AA34" s="69"/>
      <c r="AC34" s="69" t="s">
        <v>338</v>
      </c>
      <c r="AD34" s="69"/>
      <c r="AE34" s="69"/>
      <c r="AF34" s="69"/>
      <c r="AG34" s="69"/>
      <c r="AH34" s="69"/>
      <c r="AJ34" s="69" t="s">
        <v>303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285</v>
      </c>
      <c r="C35" s="65" t="s">
        <v>321</v>
      </c>
      <c r="D35" s="65" t="s">
        <v>287</v>
      </c>
      <c r="E35" s="65" t="s">
        <v>320</v>
      </c>
      <c r="F35" s="65" t="s">
        <v>315</v>
      </c>
      <c r="H35" s="65"/>
      <c r="I35" s="65" t="s">
        <v>285</v>
      </c>
      <c r="J35" s="65" t="s">
        <v>321</v>
      </c>
      <c r="K35" s="65" t="s">
        <v>287</v>
      </c>
      <c r="L35" s="65" t="s">
        <v>288</v>
      </c>
      <c r="M35" s="65" t="s">
        <v>281</v>
      </c>
      <c r="O35" s="65"/>
      <c r="P35" s="65" t="s">
        <v>285</v>
      </c>
      <c r="Q35" s="65" t="s">
        <v>286</v>
      </c>
      <c r="R35" s="65" t="s">
        <v>287</v>
      </c>
      <c r="S35" s="65" t="s">
        <v>288</v>
      </c>
      <c r="T35" s="65" t="s">
        <v>281</v>
      </c>
      <c r="V35" s="65"/>
      <c r="W35" s="65" t="s">
        <v>318</v>
      </c>
      <c r="X35" s="65" t="s">
        <v>321</v>
      </c>
      <c r="Y35" s="65" t="s">
        <v>287</v>
      </c>
      <c r="Z35" s="65" t="s">
        <v>320</v>
      </c>
      <c r="AA35" s="65" t="s">
        <v>315</v>
      </c>
      <c r="AC35" s="65"/>
      <c r="AD35" s="65" t="s">
        <v>318</v>
      </c>
      <c r="AE35" s="65" t="s">
        <v>321</v>
      </c>
      <c r="AF35" s="65" t="s">
        <v>287</v>
      </c>
      <c r="AG35" s="65" t="s">
        <v>288</v>
      </c>
      <c r="AH35" s="65" t="s">
        <v>281</v>
      </c>
      <c r="AJ35" s="65"/>
      <c r="AK35" s="65" t="s">
        <v>318</v>
      </c>
      <c r="AL35" s="65" t="s">
        <v>321</v>
      </c>
      <c r="AM35" s="65" t="s">
        <v>287</v>
      </c>
      <c r="AN35" s="65" t="s">
        <v>320</v>
      </c>
      <c r="AO35" s="65" t="s">
        <v>281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331.59109999999998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993.22533999999996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3819.0187999999998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2304.4385000000002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67.471503999999996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95.921875</v>
      </c>
    </row>
    <row r="43" spans="1:68" x14ac:dyDescent="0.3">
      <c r="A43" s="70" t="s">
        <v>339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304</v>
      </c>
      <c r="B44" s="69"/>
      <c r="C44" s="69"/>
      <c r="D44" s="69"/>
      <c r="E44" s="69"/>
      <c r="F44" s="69"/>
      <c r="H44" s="69" t="s">
        <v>340</v>
      </c>
      <c r="I44" s="69"/>
      <c r="J44" s="69"/>
      <c r="K44" s="69"/>
      <c r="L44" s="69"/>
      <c r="M44" s="69"/>
      <c r="O44" s="69" t="s">
        <v>341</v>
      </c>
      <c r="P44" s="69"/>
      <c r="Q44" s="69"/>
      <c r="R44" s="69"/>
      <c r="S44" s="69"/>
      <c r="T44" s="69"/>
      <c r="V44" s="69" t="s">
        <v>342</v>
      </c>
      <c r="W44" s="69"/>
      <c r="X44" s="69"/>
      <c r="Y44" s="69"/>
      <c r="Z44" s="69"/>
      <c r="AA44" s="69"/>
      <c r="AC44" s="69" t="s">
        <v>343</v>
      </c>
      <c r="AD44" s="69"/>
      <c r="AE44" s="69"/>
      <c r="AF44" s="69"/>
      <c r="AG44" s="69"/>
      <c r="AH44" s="69"/>
      <c r="AJ44" s="69" t="s">
        <v>305</v>
      </c>
      <c r="AK44" s="69"/>
      <c r="AL44" s="69"/>
      <c r="AM44" s="69"/>
      <c r="AN44" s="69"/>
      <c r="AO44" s="69"/>
      <c r="AQ44" s="69" t="s">
        <v>344</v>
      </c>
      <c r="AR44" s="69"/>
      <c r="AS44" s="69"/>
      <c r="AT44" s="69"/>
      <c r="AU44" s="69"/>
      <c r="AV44" s="69"/>
      <c r="AX44" s="69" t="s">
        <v>345</v>
      </c>
      <c r="AY44" s="69"/>
      <c r="AZ44" s="69"/>
      <c r="BA44" s="69"/>
      <c r="BB44" s="69"/>
      <c r="BC44" s="69"/>
      <c r="BE44" s="69" t="s">
        <v>346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285</v>
      </c>
      <c r="C45" s="65" t="s">
        <v>286</v>
      </c>
      <c r="D45" s="65" t="s">
        <v>319</v>
      </c>
      <c r="E45" s="65" t="s">
        <v>288</v>
      </c>
      <c r="F45" s="65" t="s">
        <v>281</v>
      </c>
      <c r="H45" s="65"/>
      <c r="I45" s="65" t="s">
        <v>318</v>
      </c>
      <c r="J45" s="65" t="s">
        <v>321</v>
      </c>
      <c r="K45" s="65" t="s">
        <v>319</v>
      </c>
      <c r="L45" s="65" t="s">
        <v>288</v>
      </c>
      <c r="M45" s="65" t="s">
        <v>315</v>
      </c>
      <c r="O45" s="65"/>
      <c r="P45" s="65" t="s">
        <v>285</v>
      </c>
      <c r="Q45" s="65" t="s">
        <v>321</v>
      </c>
      <c r="R45" s="65" t="s">
        <v>287</v>
      </c>
      <c r="S45" s="65" t="s">
        <v>288</v>
      </c>
      <c r="T45" s="65" t="s">
        <v>281</v>
      </c>
      <c r="V45" s="65"/>
      <c r="W45" s="65" t="s">
        <v>318</v>
      </c>
      <c r="X45" s="65" t="s">
        <v>321</v>
      </c>
      <c r="Y45" s="65" t="s">
        <v>287</v>
      </c>
      <c r="Z45" s="65" t="s">
        <v>288</v>
      </c>
      <c r="AA45" s="65" t="s">
        <v>315</v>
      </c>
      <c r="AC45" s="65"/>
      <c r="AD45" s="65" t="s">
        <v>318</v>
      </c>
      <c r="AE45" s="65" t="s">
        <v>286</v>
      </c>
      <c r="AF45" s="65" t="s">
        <v>319</v>
      </c>
      <c r="AG45" s="65" t="s">
        <v>288</v>
      </c>
      <c r="AH45" s="65" t="s">
        <v>281</v>
      </c>
      <c r="AJ45" s="65"/>
      <c r="AK45" s="65" t="s">
        <v>285</v>
      </c>
      <c r="AL45" s="65" t="s">
        <v>321</v>
      </c>
      <c r="AM45" s="65" t="s">
        <v>287</v>
      </c>
      <c r="AN45" s="65" t="s">
        <v>320</v>
      </c>
      <c r="AO45" s="65" t="s">
        <v>281</v>
      </c>
      <c r="AQ45" s="65"/>
      <c r="AR45" s="65" t="s">
        <v>285</v>
      </c>
      <c r="AS45" s="65" t="s">
        <v>286</v>
      </c>
      <c r="AT45" s="65" t="s">
        <v>287</v>
      </c>
      <c r="AU45" s="65" t="s">
        <v>320</v>
      </c>
      <c r="AV45" s="65" t="s">
        <v>315</v>
      </c>
      <c r="AX45" s="65"/>
      <c r="AY45" s="65" t="s">
        <v>285</v>
      </c>
      <c r="AZ45" s="65" t="s">
        <v>321</v>
      </c>
      <c r="BA45" s="65" t="s">
        <v>287</v>
      </c>
      <c r="BB45" s="65" t="s">
        <v>288</v>
      </c>
      <c r="BC45" s="65" t="s">
        <v>315</v>
      </c>
      <c r="BE45" s="65"/>
      <c r="BF45" s="65" t="s">
        <v>285</v>
      </c>
      <c r="BG45" s="65" t="s">
        <v>321</v>
      </c>
      <c r="BH45" s="65" t="s">
        <v>319</v>
      </c>
      <c r="BI45" s="65" t="s">
        <v>288</v>
      </c>
      <c r="BJ45" s="65" t="s">
        <v>315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11.893649999999999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9.4581859999999995</v>
      </c>
      <c r="O46" s="65" t="s">
        <v>306</v>
      </c>
      <c r="P46" s="65">
        <v>600</v>
      </c>
      <c r="Q46" s="65">
        <v>800</v>
      </c>
      <c r="R46" s="65">
        <v>0</v>
      </c>
      <c r="S46" s="65">
        <v>10000</v>
      </c>
      <c r="T46" s="65">
        <v>583.68499999999995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1.6788470999999999E-2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3.4551536999999999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92.683369999999996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74.344120000000004</v>
      </c>
      <c r="AX46" s="65" t="s">
        <v>307</v>
      </c>
      <c r="AY46" s="65"/>
      <c r="AZ46" s="65"/>
      <c r="BA46" s="65"/>
      <c r="BB46" s="65"/>
      <c r="BC46" s="65"/>
      <c r="BE46" s="65" t="s">
        <v>308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8" sqref="F28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347</v>
      </c>
      <c r="B2" s="61" t="s">
        <v>348</v>
      </c>
      <c r="C2" s="61" t="s">
        <v>276</v>
      </c>
      <c r="D2" s="61">
        <v>50</v>
      </c>
      <c r="E2" s="61">
        <v>1725.2276999999999</v>
      </c>
      <c r="F2" s="61">
        <v>289.18918000000002</v>
      </c>
      <c r="G2" s="61">
        <v>35.356724</v>
      </c>
      <c r="H2" s="61">
        <v>21.551324999999999</v>
      </c>
      <c r="I2" s="61">
        <v>13.805399</v>
      </c>
      <c r="J2" s="61">
        <v>57.288097</v>
      </c>
      <c r="K2" s="61">
        <v>33.016463999999999</v>
      </c>
      <c r="L2" s="61">
        <v>24.271630999999999</v>
      </c>
      <c r="M2" s="61">
        <v>19.23067</v>
      </c>
      <c r="N2" s="61">
        <v>2.1524443999999998</v>
      </c>
      <c r="O2" s="61">
        <v>9.8754410000000004</v>
      </c>
      <c r="P2" s="61">
        <v>554.76226999999994</v>
      </c>
      <c r="Q2" s="61">
        <v>17.644753000000001</v>
      </c>
      <c r="R2" s="61">
        <v>351.54759999999999</v>
      </c>
      <c r="S2" s="61">
        <v>61.272790000000001</v>
      </c>
      <c r="T2" s="61">
        <v>3483.2979</v>
      </c>
      <c r="U2" s="61">
        <v>2.4175903999999999</v>
      </c>
      <c r="V2" s="61">
        <v>13.797819</v>
      </c>
      <c r="W2" s="61">
        <v>159.08705</v>
      </c>
      <c r="X2" s="61">
        <v>73.299340000000001</v>
      </c>
      <c r="Y2" s="61">
        <v>1.3872095</v>
      </c>
      <c r="Z2" s="61">
        <v>0.95076190000000005</v>
      </c>
      <c r="AA2" s="61">
        <v>12.477410000000001</v>
      </c>
      <c r="AB2" s="61">
        <v>1.3817672000000001</v>
      </c>
      <c r="AC2" s="61">
        <v>383.05826000000002</v>
      </c>
      <c r="AD2" s="61">
        <v>6.8247293999999998</v>
      </c>
      <c r="AE2" s="61">
        <v>1.8748502</v>
      </c>
      <c r="AF2" s="61">
        <v>1.5101446999999999</v>
      </c>
      <c r="AG2" s="61">
        <v>331.59109999999998</v>
      </c>
      <c r="AH2" s="61">
        <v>203.27097000000001</v>
      </c>
      <c r="AI2" s="61">
        <v>128.32013000000001</v>
      </c>
      <c r="AJ2" s="61">
        <v>993.22533999999996</v>
      </c>
      <c r="AK2" s="61">
        <v>3819.0187999999998</v>
      </c>
      <c r="AL2" s="61">
        <v>67.471503999999996</v>
      </c>
      <c r="AM2" s="61">
        <v>2304.4385000000002</v>
      </c>
      <c r="AN2" s="61">
        <v>95.921875</v>
      </c>
      <c r="AO2" s="61">
        <v>11.893649999999999</v>
      </c>
      <c r="AP2" s="61">
        <v>8.8263719999999992</v>
      </c>
      <c r="AQ2" s="61">
        <v>3.0672784000000002</v>
      </c>
      <c r="AR2" s="61">
        <v>9.4581859999999995</v>
      </c>
      <c r="AS2" s="61">
        <v>583.68499999999995</v>
      </c>
      <c r="AT2" s="61">
        <v>1.6788470999999999E-2</v>
      </c>
      <c r="AU2" s="61">
        <v>3.4551536999999999</v>
      </c>
      <c r="AV2" s="61">
        <v>92.683369999999996</v>
      </c>
      <c r="AW2" s="61">
        <v>74.344120000000004</v>
      </c>
      <c r="AX2" s="61">
        <v>8.0407344000000006E-2</v>
      </c>
      <c r="AY2" s="61">
        <v>1.1285757000000001</v>
      </c>
      <c r="AZ2" s="61">
        <v>173.01808</v>
      </c>
      <c r="BA2" s="61">
        <v>28.026351999999999</v>
      </c>
      <c r="BB2" s="61">
        <v>7.6004515000000001</v>
      </c>
      <c r="BC2" s="61">
        <v>10.318160000000001</v>
      </c>
      <c r="BD2" s="61">
        <v>10.097752</v>
      </c>
      <c r="BE2" s="61">
        <v>0.47136766000000002</v>
      </c>
      <c r="BF2" s="61">
        <v>2.4530425</v>
      </c>
      <c r="BG2" s="61">
        <v>1.3877448000000001E-3</v>
      </c>
      <c r="BH2" s="61">
        <v>5.9736549999999996E-3</v>
      </c>
      <c r="BI2" s="61">
        <v>5.4643786999999996E-3</v>
      </c>
      <c r="BJ2" s="61">
        <v>3.8234215000000002E-2</v>
      </c>
      <c r="BK2" s="61">
        <v>1.0674960000000001E-4</v>
      </c>
      <c r="BL2" s="61">
        <v>0.21220599000000001</v>
      </c>
      <c r="BM2" s="61">
        <v>2.0678873000000002</v>
      </c>
      <c r="BN2" s="61">
        <v>0.77044946000000003</v>
      </c>
      <c r="BO2" s="61">
        <v>33.432426</v>
      </c>
      <c r="BP2" s="61">
        <v>5.5534916000000001</v>
      </c>
      <c r="BQ2" s="61">
        <v>10.424913</v>
      </c>
      <c r="BR2" s="61">
        <v>39.121810000000004</v>
      </c>
      <c r="BS2" s="61">
        <v>17.988275999999999</v>
      </c>
      <c r="BT2" s="61">
        <v>6.7538460000000002</v>
      </c>
      <c r="BU2" s="61">
        <v>0.27939478000000001</v>
      </c>
      <c r="BV2" s="61">
        <v>2.4668316999999999E-2</v>
      </c>
      <c r="BW2" s="61">
        <v>0.46687691999999997</v>
      </c>
      <c r="BX2" s="61">
        <v>0.76581025000000003</v>
      </c>
      <c r="BY2" s="61">
        <v>6.5380250000000001E-2</v>
      </c>
      <c r="BZ2" s="61">
        <v>7.7756750000000001E-4</v>
      </c>
      <c r="CA2" s="61">
        <v>0.40091985000000002</v>
      </c>
      <c r="CB2" s="61">
        <v>8.9131574999999994E-3</v>
      </c>
      <c r="CC2" s="61">
        <v>0.12310502</v>
      </c>
      <c r="CD2" s="61">
        <v>1.0184728999999999</v>
      </c>
      <c r="CE2" s="61">
        <v>5.7379845999999998E-2</v>
      </c>
      <c r="CF2" s="61">
        <v>0.16329956000000001</v>
      </c>
      <c r="CG2" s="61">
        <v>1.2449999E-6</v>
      </c>
      <c r="CH2" s="61">
        <v>2.8533775000000001E-2</v>
      </c>
      <c r="CI2" s="61">
        <v>1.5350373E-2</v>
      </c>
      <c r="CJ2" s="61">
        <v>2.2583218</v>
      </c>
      <c r="CK2" s="61">
        <v>1.1869774E-2</v>
      </c>
      <c r="CL2" s="61">
        <v>2.2066596000000001</v>
      </c>
      <c r="CM2" s="61">
        <v>1.8459591</v>
      </c>
      <c r="CN2" s="61">
        <v>1777.0822000000001</v>
      </c>
      <c r="CO2" s="61">
        <v>3029.2822000000001</v>
      </c>
      <c r="CP2" s="61">
        <v>1424.9755</v>
      </c>
      <c r="CQ2" s="61">
        <v>639.51446999999996</v>
      </c>
      <c r="CR2" s="61">
        <v>345.06635</v>
      </c>
      <c r="CS2" s="61">
        <v>419.61455999999998</v>
      </c>
      <c r="CT2" s="61">
        <v>1725.7594999999999</v>
      </c>
      <c r="CU2" s="61">
        <v>920.74030000000005</v>
      </c>
      <c r="CV2" s="61">
        <v>1316.8517999999999</v>
      </c>
      <c r="CW2" s="61">
        <v>987.86609999999996</v>
      </c>
      <c r="CX2" s="61">
        <v>317.78284000000002</v>
      </c>
      <c r="CY2" s="61">
        <v>2418.1930000000002</v>
      </c>
      <c r="CZ2" s="61">
        <v>968.19899999999996</v>
      </c>
      <c r="DA2" s="61">
        <v>2500.4821999999999</v>
      </c>
      <c r="DB2" s="61">
        <v>2630.2145999999998</v>
      </c>
      <c r="DC2" s="61">
        <v>3211.4594999999999</v>
      </c>
      <c r="DD2" s="61">
        <v>5245.8975</v>
      </c>
      <c r="DE2" s="61">
        <v>1001.52264</v>
      </c>
      <c r="DF2" s="61">
        <v>3043.0916000000002</v>
      </c>
      <c r="DG2" s="61">
        <v>1183.2639999999999</v>
      </c>
      <c r="DH2" s="61">
        <v>65.087654000000001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28.026351999999999</v>
      </c>
      <c r="B6">
        <f>BB2</f>
        <v>7.6004515000000001</v>
      </c>
      <c r="C6">
        <f>BC2</f>
        <v>10.318160000000001</v>
      </c>
      <c r="D6">
        <f>BD2</f>
        <v>10.097752</v>
      </c>
    </row>
    <row r="7" spans="1:113" x14ac:dyDescent="0.3">
      <c r="B7">
        <f>ROUND(B6/MAX($B$6,$C$6,$D$6),1)</f>
        <v>0.7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E3" sqref="E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26007</v>
      </c>
      <c r="C2" s="56">
        <f ca="1">YEAR(TODAY())-YEAR(B2)+IF(TODAY()&gt;=DATE(YEAR(TODAY()),MONTH(B2),DAY(B2)),0,-1)</f>
        <v>50</v>
      </c>
      <c r="E2" s="52">
        <v>151.4</v>
      </c>
      <c r="F2" s="53" t="s">
        <v>275</v>
      </c>
      <c r="G2" s="52">
        <v>50.6</v>
      </c>
      <c r="H2" s="51" t="s">
        <v>40</v>
      </c>
      <c r="I2" s="72">
        <f>ROUND(G3/E3^2,1)</f>
        <v>22.1</v>
      </c>
    </row>
    <row r="3" spans="1:9" x14ac:dyDescent="0.3">
      <c r="E3" s="51">
        <f>E2/100</f>
        <v>1.514</v>
      </c>
      <c r="F3" s="51" t="s">
        <v>39</v>
      </c>
      <c r="G3" s="51">
        <f>G2</f>
        <v>50.6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44481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정영선, ID : H1900921)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10월 13일 10:37:12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Z20" sqref="Z2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195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44481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50</v>
      </c>
      <c r="G12" s="137"/>
      <c r="H12" s="137"/>
      <c r="I12" s="137"/>
      <c r="K12" s="128">
        <f>'개인정보 및 신체계측 입력'!E2</f>
        <v>151.4</v>
      </c>
      <c r="L12" s="129"/>
      <c r="M12" s="122">
        <f>'개인정보 및 신체계측 입력'!G2</f>
        <v>50.6</v>
      </c>
      <c r="N12" s="123"/>
      <c r="O12" s="118" t="s">
        <v>270</v>
      </c>
      <c r="P12" s="112"/>
      <c r="Q12" s="115">
        <f>'개인정보 및 신체계측 입력'!I2</f>
        <v>22.1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정영선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41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3" t="s">
        <v>42</v>
      </c>
      <c r="E36" s="143"/>
      <c r="F36" s="143"/>
      <c r="G36" s="143"/>
      <c r="H36" s="143"/>
      <c r="I36" s="34">
        <f>'DRIs DATA'!F8</f>
        <v>75.736999999999995</v>
      </c>
      <c r="J36" s="144" t="s">
        <v>43</v>
      </c>
      <c r="K36" s="144"/>
      <c r="L36" s="144"/>
      <c r="M36" s="144"/>
      <c r="N36" s="35"/>
      <c r="O36" s="142" t="s">
        <v>44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181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3" t="s">
        <v>42</v>
      </c>
      <c r="E41" s="143"/>
      <c r="F41" s="143"/>
      <c r="G41" s="143"/>
      <c r="H41" s="143"/>
      <c r="I41" s="34">
        <f>'DRIs DATA'!G8</f>
        <v>9.26</v>
      </c>
      <c r="J41" s="144" t="s">
        <v>43</v>
      </c>
      <c r="K41" s="144"/>
      <c r="L41" s="144"/>
      <c r="M41" s="144"/>
      <c r="N41" s="35"/>
      <c r="O41" s="141" t="s">
        <v>48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183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5" t="s">
        <v>42</v>
      </c>
      <c r="E46" s="145"/>
      <c r="F46" s="145"/>
      <c r="G46" s="145"/>
      <c r="H46" s="145"/>
      <c r="I46" s="34">
        <f>'DRIs DATA'!H8</f>
        <v>15.003</v>
      </c>
      <c r="J46" s="144" t="s">
        <v>43</v>
      </c>
      <c r="K46" s="144"/>
      <c r="L46" s="144"/>
      <c r="M46" s="144"/>
      <c r="N46" s="35"/>
      <c r="O46" s="141" t="s">
        <v>47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182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190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163</v>
      </c>
      <c r="D69" s="150"/>
      <c r="E69" s="150"/>
      <c r="F69" s="150"/>
      <c r="G69" s="150"/>
      <c r="H69" s="143" t="s">
        <v>169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5" t="s">
        <v>164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50</v>
      </c>
      <c r="D72" s="150"/>
      <c r="E72" s="150"/>
      <c r="F72" s="150"/>
      <c r="G72" s="150"/>
      <c r="H72" s="38"/>
      <c r="I72" s="143" t="s">
        <v>51</v>
      </c>
      <c r="J72" s="143"/>
      <c r="K72" s="36">
        <f>ROUND('DRIs DATA'!L8,1)</f>
        <v>9.6999999999999993</v>
      </c>
      <c r="L72" s="36" t="s">
        <v>52</v>
      </c>
      <c r="M72" s="36">
        <f>ROUND('DRIs DATA'!K8,1)</f>
        <v>4.7</v>
      </c>
      <c r="N72" s="144" t="s">
        <v>53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180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191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167</v>
      </c>
      <c r="C80" s="86"/>
      <c r="D80" s="86"/>
      <c r="E80" s="86"/>
      <c r="F80" s="21"/>
      <c r="G80" s="21"/>
      <c r="H80" s="21"/>
      <c r="L80" s="86" t="s">
        <v>171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267</v>
      </c>
      <c r="C93" s="135"/>
      <c r="D93" s="135"/>
      <c r="E93" s="135"/>
      <c r="F93" s="135"/>
      <c r="G93" s="135"/>
      <c r="H93" s="135"/>
      <c r="I93" s="135"/>
      <c r="J93" s="136"/>
      <c r="L93" s="134" t="s">
        <v>174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170</v>
      </c>
      <c r="C94" s="87"/>
      <c r="D94" s="87"/>
      <c r="E94" s="87"/>
      <c r="F94" s="90">
        <f>ROUND('DRIs DATA'!F16/'DRIs DATA'!C16*100,2)</f>
        <v>46.87</v>
      </c>
      <c r="G94" s="90"/>
      <c r="H94" s="87" t="s">
        <v>166</v>
      </c>
      <c r="I94" s="87"/>
      <c r="J94" s="88"/>
      <c r="L94" s="89" t="s">
        <v>170</v>
      </c>
      <c r="M94" s="87"/>
      <c r="N94" s="87"/>
      <c r="O94" s="87"/>
      <c r="P94" s="87"/>
      <c r="Q94" s="23">
        <f>ROUND('DRIs DATA'!M16/'DRIs DATA'!K16*100,2)</f>
        <v>114.98</v>
      </c>
      <c r="R94" s="87" t="s">
        <v>166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179</v>
      </c>
      <c r="C96" s="93"/>
      <c r="D96" s="93"/>
      <c r="E96" s="93"/>
      <c r="F96" s="93"/>
      <c r="G96" s="93"/>
      <c r="H96" s="93"/>
      <c r="I96" s="93"/>
      <c r="J96" s="94"/>
      <c r="L96" s="98" t="s">
        <v>172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192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168</v>
      </c>
      <c r="C107" s="86"/>
      <c r="D107" s="86"/>
      <c r="E107" s="86"/>
      <c r="F107" s="6"/>
      <c r="G107" s="6"/>
      <c r="H107" s="6"/>
      <c r="I107" s="6"/>
      <c r="L107" s="86" t="s">
        <v>269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263</v>
      </c>
      <c r="C120" s="82"/>
      <c r="D120" s="82"/>
      <c r="E120" s="82"/>
      <c r="F120" s="82"/>
      <c r="G120" s="82"/>
      <c r="H120" s="82"/>
      <c r="I120" s="82"/>
      <c r="J120" s="83"/>
      <c r="L120" s="81" t="s">
        <v>264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170</v>
      </c>
      <c r="C121" s="16"/>
      <c r="D121" s="16"/>
      <c r="E121" s="15"/>
      <c r="F121" s="90">
        <f>ROUND('DRIs DATA'!F26/'DRIs DATA'!C26*100,2)</f>
        <v>73.3</v>
      </c>
      <c r="G121" s="90"/>
      <c r="H121" s="87" t="s">
        <v>165</v>
      </c>
      <c r="I121" s="87"/>
      <c r="J121" s="88"/>
      <c r="L121" s="42" t="s">
        <v>170</v>
      </c>
      <c r="M121" s="20"/>
      <c r="N121" s="20"/>
      <c r="O121" s="23"/>
      <c r="P121" s="6"/>
      <c r="Q121" s="58">
        <f>ROUND('DRIs DATA'!AH26/'DRIs DATA'!AE26*100,2)</f>
        <v>92.12</v>
      </c>
      <c r="R121" s="87" t="s">
        <v>165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173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268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261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262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193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176</v>
      </c>
      <c r="C158" s="86"/>
      <c r="D158" s="86"/>
      <c r="E158" s="6"/>
      <c r="F158" s="6"/>
      <c r="G158" s="6"/>
      <c r="H158" s="6"/>
      <c r="I158" s="6"/>
      <c r="L158" s="86" t="s">
        <v>177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265</v>
      </c>
      <c r="C171" s="82"/>
      <c r="D171" s="82"/>
      <c r="E171" s="82"/>
      <c r="F171" s="82"/>
      <c r="G171" s="82"/>
      <c r="H171" s="82"/>
      <c r="I171" s="82"/>
      <c r="J171" s="83"/>
      <c r="L171" s="81" t="s">
        <v>175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170</v>
      </c>
      <c r="C172" s="20"/>
      <c r="D172" s="20"/>
      <c r="E172" s="6"/>
      <c r="F172" s="90">
        <f>ROUND('DRIs DATA'!F36/'DRIs DATA'!C36*100,2)</f>
        <v>41.45</v>
      </c>
      <c r="G172" s="9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254.6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184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186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178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266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0">
        <f>ROUND('DRIs DATA'!F46/'DRIs DATA'!C46*100,2)</f>
        <v>118.94</v>
      </c>
      <c r="G197" s="90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185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194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187</v>
      </c>
      <c r="C209" s="110"/>
      <c r="D209" s="110"/>
      <c r="E209" s="110"/>
      <c r="F209" s="110"/>
      <c r="G209" s="110"/>
      <c r="H209" s="110"/>
      <c r="I209" s="24">
        <f>'DRIs DATA'!B6</f>
        <v>1800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1" t="s">
        <v>189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2021-10-13T01:47:01Z</dcterms:modified>
</cp:coreProperties>
</file>