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<sst xmlns="http://schemas.openxmlformats.org/spreadsheetml/2006/main" count="692" uniqueCount="340">
  <si>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</si>
  <si>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</si>
  <si>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</si>
  <si>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</si>
  <si>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</si>
  <si>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</si>
  <si>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</si>
  <si>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</si>
  <si>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</si>
  <si>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</si>
  <si>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</si>
  <si>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</si>
  <si>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</si>
  <si>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</si>
  <si>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</si>
  <si>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</si>
  <si>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</si>
  <si>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</si>
  <si>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</si>
  <si>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</si>
  <si>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</si>
  <si>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</si>
  <si>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</si>
  <si>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</si>
  <si>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</si>
  <si>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</si>
  <si>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</si>
  <si>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</si>
  <si>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</si>
  <si>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</si>
  <si>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</si>
  <si>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</si>
  <si>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</si>
  <si>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</si>
  <si>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</si>
  <si>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</si>
  <si>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</si>
  <si>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</si>
  <si>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</si>
  <si>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</si>
  <si>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</si>
  <si>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</si>
  <si>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</si>
  <si>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</si>
  <si>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</si>
  <si>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</si>
  <si>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</si>
  <si>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</si>
  <si>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</si>
  <si>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</si>
  <si>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</si>
  <si>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</si>
  <si>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</si>
  <si>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</si>
  <si>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</si>
  <si>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</si>
  <si>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</si>
  <si>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</si>
  <si>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</si>
  <si>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</si>
  <si>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</si>
  <si>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</si>
  <si>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</si>
  <si>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</si>
  <si>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</si>
  <si>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</si>
  <si>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</si>
  <si>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</si>
  <si>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</si>
  <si>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</si>
  <si>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</si>
  <si>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</si>
  <si>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</si>
  <si>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</si>
  <si>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</si>
  <si>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</si>
  <si>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</si>
  <si>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</si>
  <si>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</si>
  <si>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</si>
  <si>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</si>
  <si>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</si>
  <si>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</si>
  <si>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</si>
  <si>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</si>
  <si>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</si>
  <si>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</si>
  <si>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</si>
  <si>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</si>
  <si>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</si>
  <si>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</si>
  <si>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</si>
  <si>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</si>
  <si>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</si>
  <si>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</si>
  <si>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</si>
  <si>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</si>
  <si>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</si>
  <si>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</si>
  <si>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</si>
  <si>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</si>
  <si>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</si>
  <si>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</si>
  <si>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</si>
  <si>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</si>
  <si>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</si>
  <si>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</si>
  <si>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</si>
  <si>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</si>
  <si>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</si>
  <si>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</si>
  <si>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</si>
  <si>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</si>
  <si>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</si>
  <si>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</si>
  <si>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</si>
  <si>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</si>
  <si>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</si>
  <si>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</si>
  <si>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</si>
  <si>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</si>
  <si>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</si>
  <si>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</si>
  <si>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</si>
  <si>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</si>
  <si>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</si>
  <si>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</si>
  <si>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</si>
  <si>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</si>
  <si>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</si>
  <si>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</si>
  <si>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</si>
  <si>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</si>
  <si>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</si>
  <si>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</si>
  <si>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</si>
  <si>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</si>
  <si>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</si>
  <si>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</si>
  <si>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</si>
  <si>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</si>
  <si>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</si>
  <si>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</si>
  <si>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</si>
  <si>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</si>
  <si>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</si>
  <si>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</si>
  <si>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</si>
  <si>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</si>
  <si>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</si>
  <si>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</si>
  <si>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</si>
  <si>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</si>
  <si>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</si>
  <si>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</si>
  <si>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</si>
  <si>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</si>
  <si>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</si>
  <si>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</si>
  <si>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</si>
  <si>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</si>
  <si>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</si>
  <si>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</si>
  <si>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</si>
  <si>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</si>
  <si>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</si>
  <si>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</si>
  <si>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</si>
  <si>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</si>
  <si>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</si>
  <si>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</si>
  <si>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</si>
  <si>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</si>
  <si>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</si>
  <si>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</si>
  <si>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</si>
  <si>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</si>
  <si>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</si>
  <si>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</si>
  <si>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</si>
  <si>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</si>
  <si>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</si>
  <si>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</si>
  <si>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</si>
  <si>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</si>
  <si>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</si>
  <si>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</si>
  <si>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</si>
  <si>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</si>
  <si>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</si>
  <si>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</si>
  <si>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</si>
  <si>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</si>
  <si>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</si>
  <si>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</si>
  <si>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</si>
  <si>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</si>
  <si>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</si>
  <si>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</si>
  <si>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</si>
  <si>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</si>
  <si>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</si>
  <si>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</si>
  <si>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</si>
  <si>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</si>
  <si>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</si>
  <si>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</si>
  <si>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</si>
  <si>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</si>
  <si>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</si>
  <si>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</si>
  <si>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</si>
  <si>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</si>
  <si>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</si>
  <si>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</si>
  <si>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</si>
  <si>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</si>
  <si>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</si>
  <si>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</si>
  <si>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</si>
  <si>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</si>
  <si>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</si>
  <si>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</si>
  <si>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</si>
  <si>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</si>
  <si>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</si>
  <si>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</si>
  <si>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</si>
  <si>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</si>
  <si>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</si>
  <si>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</si>
  <si>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</si>
  <si>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</si>
  <si>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</si>
  <si>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</si>
  <si>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</si>
  <si>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</si>
  <si>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</si>
  <si>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</si>
  <si>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</si>
  <si>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</si>
  <si>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</si>
  <si>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</si>
  <si>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</si>
  <si>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</si>
  <si>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</si>
  <si>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</si>
  <si>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</si>
  <si>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</si>
  <si>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</si>
  <si>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</si>
  <si>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</si>
  <si>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</si>
  <si>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</si>
  <si>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</si>
  <si>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</si>
  <si>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</si>
  <si>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</si>
  <si>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</si>
  <si>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</si>
  <si>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</si>
  <si>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</si>
  <si>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</si>
  <si>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</si>
  <si>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</si>
  <si>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</si>
  <si>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</si>
  <si>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</si>
  <si>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</si>
  <si>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</si>
  <si>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</si>
  <si>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</si>
  <si>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</si>
  <si>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</si>
  <si>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</si>
  <si>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</si>
  <si>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</si>
  <si>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</si>
  <si>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</si>
  <si>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</si>
  <si>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</si>
  <si>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</si>
  <si>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</si>
  <si>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</si>
  <si>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</si>
  <si>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</si>
  <si>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</si>
  <si>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</si>
  <si>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</si>
  <si>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</si>
  <si>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</si>
  <si>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</si>
  <si>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</si>
  <si>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</si>
  <si>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</si>
  <si>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</si>
  <si>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</si>
  <si>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</si>
  <si>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</si>
  <si>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</si>
  <si>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</si>
  <si>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</si>
  <si>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</si>
  <si>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</si>
  <si>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</si>
  <si>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</si>
  <si>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</si>
  <si>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</si>
  <si>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</si>
  <si>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</si>
  <si>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</si>
  <si>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</si>
  <si>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</si>
  <si>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</si>
  <si>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</si>
  <si>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</si>
  <si>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</si>
  <si>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</si>
  <si>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</si>
  <si>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</si>
  <si>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</si>
  <si>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</si>
  <si>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</si>
  <si>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</si>
  <si>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</si>
  <si>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</si>
  <si>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</si>
  <si>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</si>
  <si>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</si>
  <si>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</si>
  <si>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</si>
  <si>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</si>
  <si>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</si>
  <si>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</si>
  <si>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</si>
  <si>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</si>
  <si>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김정화, ID : H1900923)</t>
  </si>
  <si>
    <t>2021년 10월 13일 10:39:27</t>
  </si>
  <si>
    <t>H1900923</t>
  </si>
  <si>
    <t>김정화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</si>
</sst>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42.154449999999997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0736"/>
        <c:axId val="610266224"/>
      </c:barChart>
      <c:catAx>
        <c:axId val="61026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6224"/>
        <c:crosses val="autoZero"/>
        <c:auto val="1"/>
        <c:lblAlgn val="ctr"/>
        <c:lblOffset val="100"/>
        <c:noMultiLvlLbl val="0"/>
      </c:catAx>
      <c:valAx>
        <c:axId val="61026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1.8511039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6272"/>
        <c:axId val="623666664"/>
      </c:barChart>
      <c:catAx>
        <c:axId val="62366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6664"/>
        <c:crosses val="autoZero"/>
        <c:auto val="1"/>
        <c:lblAlgn val="ctr"/>
        <c:lblOffset val="100"/>
        <c:noMultiLvlLbl val="0"/>
      </c:catAx>
      <c:valAx>
        <c:axId val="623666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2.658134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7448"/>
        <c:axId val="623667056"/>
      </c:barChart>
      <c:catAx>
        <c:axId val="62366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7056"/>
        <c:crosses val="autoZero"/>
        <c:auto val="1"/>
        <c:lblAlgn val="ctr"/>
        <c:lblOffset val="100"/>
        <c:noMultiLvlLbl val="0"/>
      </c:catAx>
      <c:valAx>
        <c:axId val="62366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859.50774999999999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7648"/>
        <c:axId val="623662352"/>
      </c:barChart>
      <c:catAx>
        <c:axId val="62365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2352"/>
        <c:crosses val="autoZero"/>
        <c:auto val="1"/>
        <c:lblAlgn val="ctr"/>
        <c:lblOffset val="100"/>
        <c:noMultiLvlLbl val="0"/>
      </c:catAx>
      <c:valAx>
        <c:axId val="62366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2382.8645000000001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3336"/>
        <c:axId val="623654120"/>
      </c:barChart>
      <c:catAx>
        <c:axId val="62365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4120"/>
        <c:crosses val="autoZero"/>
        <c:auto val="1"/>
        <c:lblAlgn val="ctr"/>
        <c:lblOffset val="100"/>
        <c:noMultiLvlLbl val="0"/>
      </c:catAx>
      <c:valAx>
        <c:axId val="623654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238.25748999999999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5096"/>
        <c:axId val="623652944"/>
      </c:barChart>
      <c:catAx>
        <c:axId val="62366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2944"/>
        <c:crosses val="autoZero"/>
        <c:auto val="1"/>
        <c:lblAlgn val="ctr"/>
        <c:lblOffset val="100"/>
        <c:noMultiLvlLbl val="0"/>
      </c:catAx>
      <c:valAx>
        <c:axId val="6236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68.300139999999999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4904"/>
        <c:axId val="623656472"/>
      </c:barChart>
      <c:catAx>
        <c:axId val="62365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6472"/>
        <c:crosses val="autoZero"/>
        <c:auto val="1"/>
        <c:lblAlgn val="ctr"/>
        <c:lblOffset val="100"/>
        <c:noMultiLvlLbl val="0"/>
      </c:catAx>
      <c:valAx>
        <c:axId val="623656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6.7923010000000001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7256"/>
        <c:axId val="623656080"/>
      </c:barChart>
      <c:catAx>
        <c:axId val="62365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6080"/>
        <c:crosses val="autoZero"/>
        <c:auto val="1"/>
        <c:lblAlgn val="ctr"/>
        <c:lblOffset val="100"/>
        <c:noMultiLvlLbl val="0"/>
      </c:catAx>
      <c:valAx>
        <c:axId val="623656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451.44929999999999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0784"/>
        <c:axId val="623658432"/>
      </c:barChart>
      <c:catAx>
        <c:axId val="62366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8432"/>
        <c:crosses val="autoZero"/>
        <c:auto val="1"/>
        <c:lblAlgn val="ctr"/>
        <c:lblOffset val="100"/>
        <c:noMultiLvlLbl val="0"/>
      </c:catAx>
      <c:valAx>
        <c:axId val="6236584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5.2601295999999999E-2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2744"/>
        <c:axId val="623655688"/>
      </c:barChart>
      <c:catAx>
        <c:axId val="62366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5688"/>
        <c:crosses val="autoZero"/>
        <c:auto val="1"/>
        <c:lblAlgn val="ctr"/>
        <c:lblOffset val="100"/>
        <c:noMultiLvlLbl val="0"/>
      </c:catAx>
      <c:valAx>
        <c:axId val="62365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2.0734257999999999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8824"/>
        <c:axId val="623659216"/>
      </c:barChart>
      <c:catAx>
        <c:axId val="62365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9216"/>
        <c:crosses val="autoZero"/>
        <c:auto val="1"/>
        <c:lblAlgn val="ctr"/>
        <c:lblOffset val="100"/>
        <c:noMultiLvlLbl val="0"/>
      </c:catAx>
      <c:valAx>
        <c:axId val="623659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13.643978000000001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2496"/>
        <c:axId val="610269752"/>
      </c:barChart>
      <c:catAx>
        <c:axId val="61027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9752"/>
        <c:crosses val="autoZero"/>
        <c:auto val="1"/>
        <c:lblAlgn val="ctr"/>
        <c:lblOffset val="100"/>
        <c:noMultiLvlLbl val="0"/>
      </c:catAx>
      <c:valAx>
        <c:axId val="610269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111.09977000000001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0000"/>
        <c:axId val="623664704"/>
      </c:barChart>
      <c:catAx>
        <c:axId val="62366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4704"/>
        <c:crosses val="autoZero"/>
        <c:auto val="1"/>
        <c:lblAlgn val="ctr"/>
        <c:lblOffset val="100"/>
        <c:noMultiLvlLbl val="0"/>
      </c:catAx>
      <c:valAx>
        <c:axId val="62366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49.839615000000002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1568"/>
        <c:axId val="623661960"/>
      </c:barChart>
      <c:catAx>
        <c:axId val="62366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1960"/>
        <c:crosses val="autoZero"/>
        <c:auto val="1"/>
        <c:lblAlgn val="ctr"/>
        <c:lblOffset val="100"/>
        <c:noMultiLvlLbl val="0"/>
      </c:catAx>
      <c:valAx>
        <c:axId val="62366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4.923</c:v>
                </c:pt>
                <c:pt idx="1">
                  <c:v>11.919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663920"/>
        <c:axId val="623664312"/>
      </c:barChart>
      <c:catAx>
        <c:axId val="62366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4312"/>
        <c:crosses val="autoZero"/>
        <c:auto val="1"/>
        <c:lblAlgn val="ctr"/>
        <c:lblOffset val="100"/>
        <c:noMultiLvlLbl val="0"/>
      </c:catAx>
      <c:valAx>
        <c:axId val="62366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7.9050016000000003</c:v>
                </c:pt>
                <c:pt idx="1">
                  <c:v>6.2714223999999996</c:v>
                </c:pt>
                <c:pt idx="2">
                  <c:v>5.0371775999999997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204.69965999999999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1768"/>
        <c:axId val="623393928"/>
      </c:barChart>
      <c:catAx>
        <c:axId val="623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3928"/>
        <c:crosses val="autoZero"/>
        <c:auto val="1"/>
        <c:lblAlgn val="ctr"/>
        <c:lblOffset val="100"/>
        <c:noMultiLvlLbl val="0"/>
      </c:catAx>
      <c:valAx>
        <c:axId val="623393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8.9326810000000005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9024"/>
        <c:axId val="623396280"/>
      </c:barChart>
      <c:catAx>
        <c:axId val="62339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6280"/>
        <c:crosses val="autoZero"/>
        <c:auto val="1"/>
        <c:lblAlgn val="ctr"/>
        <c:lblOffset val="100"/>
        <c:noMultiLvlLbl val="0"/>
      </c:catAx>
      <c:valAx>
        <c:axId val="623396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80.558000000000007</c:v>
                </c:pt>
                <c:pt idx="1">
                  <c:v>7.4960000000000004</c:v>
                </c:pt>
                <c:pt idx="2">
                  <c:v>11.946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391184"/>
        <c:axId val="623398632"/>
      </c:barChart>
      <c:catAx>
        <c:axId val="62339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8632"/>
        <c:crosses val="autoZero"/>
        <c:auto val="1"/>
        <c:lblAlgn val="ctr"/>
        <c:lblOffset val="100"/>
        <c:noMultiLvlLbl val="0"/>
      </c:catAx>
      <c:valAx>
        <c:axId val="62339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1560.0039999999999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2552"/>
        <c:axId val="623402160"/>
      </c:barChart>
      <c:catAx>
        <c:axId val="623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02160"/>
        <c:crosses val="autoZero"/>
        <c:auto val="1"/>
        <c:lblAlgn val="ctr"/>
        <c:lblOffset val="100"/>
        <c:noMultiLvlLbl val="0"/>
      </c:catAx>
      <c:valAx>
        <c:axId val="623402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2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57.726933000000002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5104"/>
        <c:axId val="623391968"/>
      </c:barChart>
      <c:catAx>
        <c:axId val="62339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1968"/>
        <c:crosses val="autoZero"/>
        <c:auto val="1"/>
        <c:lblAlgn val="ctr"/>
        <c:lblOffset val="100"/>
        <c:noMultiLvlLbl val="0"/>
      </c:catAx>
      <c:valAx>
        <c:axId val="623391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390.20767000000001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0984"/>
        <c:axId val="623396672"/>
      </c:barChart>
      <c:catAx>
        <c:axId val="62340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6672"/>
        <c:crosses val="autoZero"/>
        <c:auto val="1"/>
        <c:lblAlgn val="ctr"/>
        <c:lblOffset val="100"/>
        <c:noMultiLvlLbl val="0"/>
      </c:catAx>
      <c:valAx>
        <c:axId val="62339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2.9101919999999999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7792"/>
        <c:axId val="610272104"/>
      </c:barChart>
      <c:catAx>
        <c:axId val="61026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2104"/>
        <c:crosses val="autoZero"/>
        <c:auto val="1"/>
        <c:lblAlgn val="ctr"/>
        <c:lblOffset val="100"/>
        <c:noMultiLvlLbl val="0"/>
      </c:catAx>
      <c:valAx>
        <c:axId val="61027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2329.7595000000001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1576"/>
        <c:axId val="623390792"/>
      </c:barChart>
      <c:catAx>
        <c:axId val="62339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0792"/>
        <c:crosses val="autoZero"/>
        <c:auto val="1"/>
        <c:lblAlgn val="ctr"/>
        <c:lblOffset val="100"/>
        <c:noMultiLvlLbl val="0"/>
      </c:catAx>
      <c:valAx>
        <c:axId val="62339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6.8463272999999996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9808"/>
        <c:axId val="623400592"/>
      </c:barChart>
      <c:catAx>
        <c:axId val="62339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00592"/>
        <c:crosses val="autoZero"/>
        <c:auto val="1"/>
        <c:lblAlgn val="ctr"/>
        <c:lblOffset val="100"/>
        <c:noMultiLvlLbl val="0"/>
      </c:catAx>
      <c:valAx>
        <c:axId val="623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0.83814955000000002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7064"/>
        <c:axId val="623397456"/>
      </c:barChart>
      <c:catAx>
        <c:axId val="62339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7456"/>
        <c:crosses val="autoZero"/>
        <c:auto val="1"/>
        <c:lblAlgn val="ctr"/>
        <c:lblOffset val="100"/>
        <c:noMultiLvlLbl val="0"/>
      </c:catAx>
      <c:valAx>
        <c:axId val="623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62.122416999999999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1128"/>
        <c:axId val="610265048"/>
      </c:barChart>
      <c:catAx>
        <c:axId val="61026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5048"/>
        <c:crosses val="autoZero"/>
        <c:auto val="1"/>
        <c:lblAlgn val="ctr"/>
        <c:lblOffset val="100"/>
        <c:noMultiLvlLbl val="0"/>
      </c:catAx>
      <c:valAx>
        <c:axId val="61026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0.84040009999999998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2304"/>
        <c:axId val="610266616"/>
      </c:barChart>
      <c:catAx>
        <c:axId val="61026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6616"/>
        <c:crosses val="autoZero"/>
        <c:auto val="1"/>
        <c:lblAlgn val="ctr"/>
        <c:lblOffset val="100"/>
        <c:noMultiLvlLbl val="0"/>
      </c:catAx>
      <c:valAx>
        <c:axId val="61026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11.420501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3672"/>
        <c:axId val="610274848"/>
      </c:barChart>
      <c:catAx>
        <c:axId val="61027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4848"/>
        <c:crosses val="autoZero"/>
        <c:auto val="1"/>
        <c:lblAlgn val="ctr"/>
        <c:lblOffset val="100"/>
        <c:noMultiLvlLbl val="0"/>
      </c:catAx>
      <c:valAx>
        <c:axId val="61027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0.83814955000000002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4456"/>
        <c:axId val="610275240"/>
      </c:barChart>
      <c:catAx>
        <c:axId val="61027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5240"/>
        <c:crosses val="autoZero"/>
        <c:auto val="1"/>
        <c:lblAlgn val="ctr"/>
        <c:lblOffset val="100"/>
        <c:noMultiLvlLbl val="0"/>
      </c:catAx>
      <c:valAx>
        <c:axId val="61027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271.53059999999999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6024"/>
        <c:axId val="610272888"/>
      </c:barChart>
      <c:catAx>
        <c:axId val="61027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2888"/>
        <c:crosses val="autoZero"/>
        <c:auto val="1"/>
        <c:lblAlgn val="ctr"/>
        <c:lblOffset val="100"/>
        <c:noMultiLvlLbl val="0"/>
      </c:catAx>
      <c:valAx>
        <c:axId val="610272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2.5441341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8232"/>
        <c:axId val="623668624"/>
      </c:barChart>
      <c:catAx>
        <c:axId val="62366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8624"/>
        <c:crosses val="autoZero"/>
        <c:auto val="1"/>
        <c:lblAlgn val="ctr"/>
        <c:lblOffset val="100"/>
        <c:noMultiLvlLbl val="0"/>
      </c:catAx>
      <c:valAx>
        <c:axId val="62366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김정화, ID : H1900923)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13일 10:39:27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1560.0039999999999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42.154449999999997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13.643978000000001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80.558000000000007</v>
      </c>
      <c r="G8" s="59">
        <f>'DRIs DATA 입력'!G8</f>
        <v>7.4960000000000004</v>
      </c>
      <c r="H8" s="59">
        <f>'DRIs DATA 입력'!H8</f>
        <v>11.946</v>
      </c>
      <c r="I8" s="46"/>
      <c r="J8" s="59" t="s">
        <v>215</v>
      </c>
      <c r="K8" s="59">
        <f>'DRIs DATA 입력'!K8</f>
        <v>4.923</v>
      </c>
      <c r="L8" s="59">
        <f>'DRIs DATA 입력'!L8</f>
        <v>11.919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204.69965999999999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8.9326810000000005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2.9101919999999999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62.122416999999999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57.726933000000002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0.95499610000000001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0.84040009999999998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11.420501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0.83814955000000002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271.53059999999999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2.5441341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1.8511039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2.658134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390.20767000000001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859.50774999999999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2329.7595000000001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2382.8645000000001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238.25748999999999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68.300139999999999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6.8463272999999996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6.7923010000000001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451.44929999999999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5.2601295999999999E-2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2.0734257999999999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111.09977000000001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49.839615000000002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4" sqref="H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336</v>
      </c>
      <c r="G1" s="62" t="s">
        <v>278</v>
      </c>
      <c r="H1" s="61" t="s">
        <v>337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282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284</v>
      </c>
      <c r="C5" s="65" t="s">
        <v>285</v>
      </c>
      <c r="E5" s="65"/>
      <c r="F5" s="65" t="s">
        <v>286</v>
      </c>
      <c r="G5" s="65" t="s">
        <v>287</v>
      </c>
      <c r="H5" s="65" t="s">
        <v>45</v>
      </c>
      <c r="J5" s="65"/>
      <c r="K5" s="65" t="s">
        <v>288</v>
      </c>
      <c r="L5" s="65" t="s">
        <v>289</v>
      </c>
      <c r="N5" s="65"/>
      <c r="O5" s="65" t="s">
        <v>290</v>
      </c>
      <c r="P5" s="65" t="s">
        <v>291</v>
      </c>
      <c r="Q5" s="65" t="s">
        <v>292</v>
      </c>
      <c r="R5" s="65" t="s">
        <v>293</v>
      </c>
      <c r="S5" s="65" t="s">
        <v>285</v>
      </c>
      <c r="U5" s="65"/>
      <c r="V5" s="65" t="s">
        <v>290</v>
      </c>
      <c r="W5" s="65" t="s">
        <v>291</v>
      </c>
      <c r="X5" s="65" t="s">
        <v>292</v>
      </c>
      <c r="Y5" s="65" t="s">
        <v>293</v>
      </c>
      <c r="Z5" s="65" t="s">
        <v>285</v>
      </c>
    </row>
    <row r="6" spans="1:27" x14ac:dyDescent="0.3">
      <c r="A6" s="65" t="s">
        <v>280</v>
      </c>
      <c r="B6" s="65">
        <v>1800</v>
      </c>
      <c r="C6" s="65">
        <v>1560.0039999999999</v>
      </c>
      <c r="E6" s="65" t="s">
        <v>294</v>
      </c>
      <c r="F6" s="65">
        <v>55</v>
      </c>
      <c r="G6" s="65">
        <v>15</v>
      </c>
      <c r="H6" s="65">
        <v>7</v>
      </c>
      <c r="J6" s="65" t="s">
        <v>294</v>
      </c>
      <c r="K6" s="65">
        <v>0.1</v>
      </c>
      <c r="L6" s="65">
        <v>4</v>
      </c>
      <c r="N6" s="65" t="s">
        <v>295</v>
      </c>
      <c r="O6" s="65">
        <v>40</v>
      </c>
      <c r="P6" s="65">
        <v>50</v>
      </c>
      <c r="Q6" s="65">
        <v>0</v>
      </c>
      <c r="R6" s="65">
        <v>0</v>
      </c>
      <c r="S6" s="65">
        <v>42.154449999999997</v>
      </c>
      <c r="U6" s="65" t="s">
        <v>296</v>
      </c>
      <c r="V6" s="65">
        <v>0</v>
      </c>
      <c r="W6" s="65">
        <v>0</v>
      </c>
      <c r="X6" s="65">
        <v>20</v>
      </c>
      <c r="Y6" s="65">
        <v>0</v>
      </c>
      <c r="Z6" s="65">
        <v>13.643978000000001</v>
      </c>
    </row>
    <row r="7" spans="1:27" x14ac:dyDescent="0.3">
      <c r="E7" s="65" t="s">
        <v>297</v>
      </c>
      <c r="F7" s="65">
        <v>65</v>
      </c>
      <c r="G7" s="65">
        <v>30</v>
      </c>
      <c r="H7" s="65">
        <v>20</v>
      </c>
      <c r="J7" s="65" t="s">
        <v>297</v>
      </c>
      <c r="K7" s="65">
        <v>1</v>
      </c>
      <c r="L7" s="65">
        <v>10</v>
      </c>
    </row>
    <row r="8" spans="1:27" x14ac:dyDescent="0.3">
      <c r="E8" s="65" t="s">
        <v>298</v>
      </c>
      <c r="F8" s="65">
        <v>80.558000000000007</v>
      </c>
      <c r="G8" s="65">
        <v>7.4960000000000004</v>
      </c>
      <c r="H8" s="65">
        <v>11.946</v>
      </c>
      <c r="J8" s="65" t="s">
        <v>298</v>
      </c>
      <c r="K8" s="65">
        <v>4.923</v>
      </c>
      <c r="L8" s="65">
        <v>11.919</v>
      </c>
    </row>
    <row r="13" spans="1:27" x14ac:dyDescent="0.3">
      <c r="A13" s="70" t="s">
        <v>299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300</v>
      </c>
      <c r="B14" s="69"/>
      <c r="C14" s="69"/>
      <c r="D14" s="69"/>
      <c r="E14" s="69"/>
      <c r="F14" s="69"/>
      <c r="H14" s="69" t="s">
        <v>301</v>
      </c>
      <c r="I14" s="69"/>
      <c r="J14" s="69"/>
      <c r="K14" s="69"/>
      <c r="L14" s="69"/>
      <c r="M14" s="69"/>
      <c r="O14" s="69" t="s">
        <v>302</v>
      </c>
      <c r="P14" s="69"/>
      <c r="Q14" s="69"/>
      <c r="R14" s="69"/>
      <c r="S14" s="69"/>
      <c r="T14" s="69"/>
      <c r="V14" s="69" t="s">
        <v>303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290</v>
      </c>
      <c r="C15" s="65" t="s">
        <v>291</v>
      </c>
      <c r="D15" s="65" t="s">
        <v>292</v>
      </c>
      <c r="E15" s="65" t="s">
        <v>293</v>
      </c>
      <c r="F15" s="65" t="s">
        <v>285</v>
      </c>
      <c r="H15" s="65"/>
      <c r="I15" s="65" t="s">
        <v>290</v>
      </c>
      <c r="J15" s="65" t="s">
        <v>291</v>
      </c>
      <c r="K15" s="65" t="s">
        <v>292</v>
      </c>
      <c r="L15" s="65" t="s">
        <v>293</v>
      </c>
      <c r="M15" s="65" t="s">
        <v>285</v>
      </c>
      <c r="O15" s="65"/>
      <c r="P15" s="65" t="s">
        <v>290</v>
      </c>
      <c r="Q15" s="65" t="s">
        <v>291</v>
      </c>
      <c r="R15" s="65" t="s">
        <v>292</v>
      </c>
      <c r="S15" s="65" t="s">
        <v>293</v>
      </c>
      <c r="T15" s="65" t="s">
        <v>285</v>
      </c>
      <c r="V15" s="65"/>
      <c r="W15" s="65" t="s">
        <v>290</v>
      </c>
      <c r="X15" s="65" t="s">
        <v>291</v>
      </c>
      <c r="Y15" s="65" t="s">
        <v>292</v>
      </c>
      <c r="Z15" s="65" t="s">
        <v>293</v>
      </c>
      <c r="AA15" s="65" t="s">
        <v>285</v>
      </c>
    </row>
    <row r="16" spans="1:27" x14ac:dyDescent="0.3">
      <c r="A16" s="65" t="s">
        <v>304</v>
      </c>
      <c r="B16" s="65">
        <v>430</v>
      </c>
      <c r="C16" s="65">
        <v>600</v>
      </c>
      <c r="D16" s="65">
        <v>0</v>
      </c>
      <c r="E16" s="65">
        <v>3000</v>
      </c>
      <c r="F16" s="65">
        <v>204.69965999999999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8.9326810000000005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2.9101919999999999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62.122416999999999</v>
      </c>
    </row>
    <row r="23" spans="1:62" x14ac:dyDescent="0.3">
      <c r="A23" s="70" t="s">
        <v>305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306</v>
      </c>
      <c r="B24" s="69"/>
      <c r="C24" s="69"/>
      <c r="D24" s="69"/>
      <c r="E24" s="69"/>
      <c r="F24" s="69"/>
      <c r="H24" s="69" t="s">
        <v>307</v>
      </c>
      <c r="I24" s="69"/>
      <c r="J24" s="69"/>
      <c r="K24" s="69"/>
      <c r="L24" s="69"/>
      <c r="M24" s="69"/>
      <c r="O24" s="69" t="s">
        <v>308</v>
      </c>
      <c r="P24" s="69"/>
      <c r="Q24" s="69"/>
      <c r="R24" s="69"/>
      <c r="S24" s="69"/>
      <c r="T24" s="69"/>
      <c r="V24" s="69" t="s">
        <v>309</v>
      </c>
      <c r="W24" s="69"/>
      <c r="X24" s="69"/>
      <c r="Y24" s="69"/>
      <c r="Z24" s="69"/>
      <c r="AA24" s="69"/>
      <c r="AC24" s="69" t="s">
        <v>310</v>
      </c>
      <c r="AD24" s="69"/>
      <c r="AE24" s="69"/>
      <c r="AF24" s="69"/>
      <c r="AG24" s="69"/>
      <c r="AH24" s="69"/>
      <c r="AJ24" s="69" t="s">
        <v>311</v>
      </c>
      <c r="AK24" s="69"/>
      <c r="AL24" s="69"/>
      <c r="AM24" s="69"/>
      <c r="AN24" s="69"/>
      <c r="AO24" s="69"/>
      <c r="AQ24" s="69" t="s">
        <v>312</v>
      </c>
      <c r="AR24" s="69"/>
      <c r="AS24" s="69"/>
      <c r="AT24" s="69"/>
      <c r="AU24" s="69"/>
      <c r="AV24" s="69"/>
      <c r="AX24" s="69" t="s">
        <v>313</v>
      </c>
      <c r="AY24" s="69"/>
      <c r="AZ24" s="69"/>
      <c r="BA24" s="69"/>
      <c r="BB24" s="69"/>
      <c r="BC24" s="69"/>
      <c r="BE24" s="69" t="s">
        <v>314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290</v>
      </c>
      <c r="C25" s="65" t="s">
        <v>291</v>
      </c>
      <c r="D25" s="65" t="s">
        <v>292</v>
      </c>
      <c r="E25" s="65" t="s">
        <v>293</v>
      </c>
      <c r="F25" s="65" t="s">
        <v>285</v>
      </c>
      <c r="H25" s="65"/>
      <c r="I25" s="65" t="s">
        <v>290</v>
      </c>
      <c r="J25" s="65" t="s">
        <v>291</v>
      </c>
      <c r="K25" s="65" t="s">
        <v>292</v>
      </c>
      <c r="L25" s="65" t="s">
        <v>293</v>
      </c>
      <c r="M25" s="65" t="s">
        <v>285</v>
      </c>
      <c r="O25" s="65"/>
      <c r="P25" s="65" t="s">
        <v>290</v>
      </c>
      <c r="Q25" s="65" t="s">
        <v>291</v>
      </c>
      <c r="R25" s="65" t="s">
        <v>292</v>
      </c>
      <c r="S25" s="65" t="s">
        <v>293</v>
      </c>
      <c r="T25" s="65" t="s">
        <v>285</v>
      </c>
      <c r="V25" s="65"/>
      <c r="W25" s="65" t="s">
        <v>290</v>
      </c>
      <c r="X25" s="65" t="s">
        <v>291</v>
      </c>
      <c r="Y25" s="65" t="s">
        <v>292</v>
      </c>
      <c r="Z25" s="65" t="s">
        <v>293</v>
      </c>
      <c r="AA25" s="65" t="s">
        <v>285</v>
      </c>
      <c r="AC25" s="65"/>
      <c r="AD25" s="65" t="s">
        <v>290</v>
      </c>
      <c r="AE25" s="65" t="s">
        <v>291</v>
      </c>
      <c r="AF25" s="65" t="s">
        <v>292</v>
      </c>
      <c r="AG25" s="65" t="s">
        <v>293</v>
      </c>
      <c r="AH25" s="65" t="s">
        <v>285</v>
      </c>
      <c r="AJ25" s="65"/>
      <c r="AK25" s="65" t="s">
        <v>290</v>
      </c>
      <c r="AL25" s="65" t="s">
        <v>291</v>
      </c>
      <c r="AM25" s="65" t="s">
        <v>292</v>
      </c>
      <c r="AN25" s="65" t="s">
        <v>293</v>
      </c>
      <c r="AO25" s="65" t="s">
        <v>285</v>
      </c>
      <c r="AQ25" s="65"/>
      <c r="AR25" s="65" t="s">
        <v>290</v>
      </c>
      <c r="AS25" s="65" t="s">
        <v>291</v>
      </c>
      <c r="AT25" s="65" t="s">
        <v>292</v>
      </c>
      <c r="AU25" s="65" t="s">
        <v>293</v>
      </c>
      <c r="AV25" s="65" t="s">
        <v>285</v>
      </c>
      <c r="AX25" s="65"/>
      <c r="AY25" s="65" t="s">
        <v>290</v>
      </c>
      <c r="AZ25" s="65" t="s">
        <v>291</v>
      </c>
      <c r="BA25" s="65" t="s">
        <v>292</v>
      </c>
      <c r="BB25" s="65" t="s">
        <v>293</v>
      </c>
      <c r="BC25" s="65" t="s">
        <v>285</v>
      </c>
      <c r="BE25" s="65"/>
      <c r="BF25" s="65" t="s">
        <v>290</v>
      </c>
      <c r="BG25" s="65" t="s">
        <v>291</v>
      </c>
      <c r="BH25" s="65" t="s">
        <v>292</v>
      </c>
      <c r="BI25" s="65" t="s">
        <v>293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57.726933000000002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0.95499610000000001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0.84040009999999998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11.420501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0.83814955000000002</v>
      </c>
      <c r="AJ26" s="65" t="s">
        <v>315</v>
      </c>
      <c r="AK26" s="65">
        <v>320</v>
      </c>
      <c r="AL26" s="65">
        <v>400</v>
      </c>
      <c r="AM26" s="65">
        <v>0</v>
      </c>
      <c r="AN26" s="65">
        <v>1000</v>
      </c>
      <c r="AO26" s="65">
        <v>271.53059999999999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2.5441341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1.8511039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2.658134</v>
      </c>
    </row>
    <row r="33" spans="1:68" x14ac:dyDescent="0.3">
      <c r="A33" s="70" t="s">
        <v>316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317</v>
      </c>
      <c r="B34" s="69"/>
      <c r="C34" s="69"/>
      <c r="D34" s="69"/>
      <c r="E34" s="69"/>
      <c r="F34" s="69"/>
      <c r="H34" s="69" t="s">
        <v>318</v>
      </c>
      <c r="I34" s="69"/>
      <c r="J34" s="69"/>
      <c r="K34" s="69"/>
      <c r="L34" s="69"/>
      <c r="M34" s="69"/>
      <c r="O34" s="69" t="s">
        <v>319</v>
      </c>
      <c r="P34" s="69"/>
      <c r="Q34" s="69"/>
      <c r="R34" s="69"/>
      <c r="S34" s="69"/>
      <c r="T34" s="69"/>
      <c r="V34" s="69" t="s">
        <v>320</v>
      </c>
      <c r="W34" s="69"/>
      <c r="X34" s="69"/>
      <c r="Y34" s="69"/>
      <c r="Z34" s="69"/>
      <c r="AA34" s="69"/>
      <c r="AC34" s="69" t="s">
        <v>321</v>
      </c>
      <c r="AD34" s="69"/>
      <c r="AE34" s="69"/>
      <c r="AF34" s="69"/>
      <c r="AG34" s="69"/>
      <c r="AH34" s="69"/>
      <c r="AJ34" s="69" t="s">
        <v>322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290</v>
      </c>
      <c r="C35" s="65" t="s">
        <v>291</v>
      </c>
      <c r="D35" s="65" t="s">
        <v>292</v>
      </c>
      <c r="E35" s="65" t="s">
        <v>293</v>
      </c>
      <c r="F35" s="65" t="s">
        <v>285</v>
      </c>
      <c r="H35" s="65"/>
      <c r="I35" s="65" t="s">
        <v>290</v>
      </c>
      <c r="J35" s="65" t="s">
        <v>291</v>
      </c>
      <c r="K35" s="65" t="s">
        <v>292</v>
      </c>
      <c r="L35" s="65" t="s">
        <v>293</v>
      </c>
      <c r="M35" s="65" t="s">
        <v>285</v>
      </c>
      <c r="O35" s="65"/>
      <c r="P35" s="65" t="s">
        <v>290</v>
      </c>
      <c r="Q35" s="65" t="s">
        <v>291</v>
      </c>
      <c r="R35" s="65" t="s">
        <v>292</v>
      </c>
      <c r="S35" s="65" t="s">
        <v>293</v>
      </c>
      <c r="T35" s="65" t="s">
        <v>285</v>
      </c>
      <c r="V35" s="65"/>
      <c r="W35" s="65" t="s">
        <v>290</v>
      </c>
      <c r="X35" s="65" t="s">
        <v>291</v>
      </c>
      <c r="Y35" s="65" t="s">
        <v>292</v>
      </c>
      <c r="Z35" s="65" t="s">
        <v>293</v>
      </c>
      <c r="AA35" s="65" t="s">
        <v>285</v>
      </c>
      <c r="AC35" s="65"/>
      <c r="AD35" s="65" t="s">
        <v>290</v>
      </c>
      <c r="AE35" s="65" t="s">
        <v>291</v>
      </c>
      <c r="AF35" s="65" t="s">
        <v>292</v>
      </c>
      <c r="AG35" s="65" t="s">
        <v>293</v>
      </c>
      <c r="AH35" s="65" t="s">
        <v>285</v>
      </c>
      <c r="AJ35" s="65"/>
      <c r="AK35" s="65" t="s">
        <v>290</v>
      </c>
      <c r="AL35" s="65" t="s">
        <v>291</v>
      </c>
      <c r="AM35" s="65" t="s">
        <v>292</v>
      </c>
      <c r="AN35" s="65" t="s">
        <v>293</v>
      </c>
      <c r="AO35" s="65" t="s">
        <v>285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390.20767000000001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859.50774999999999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2329.7595000000001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2382.8645000000001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238.25748999999999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68.300139999999999</v>
      </c>
    </row>
    <row r="43" spans="1:68" x14ac:dyDescent="0.3">
      <c r="A43" s="70" t="s">
        <v>323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324</v>
      </c>
      <c r="B44" s="69"/>
      <c r="C44" s="69"/>
      <c r="D44" s="69"/>
      <c r="E44" s="69"/>
      <c r="F44" s="69"/>
      <c r="H44" s="69" t="s">
        <v>325</v>
      </c>
      <c r="I44" s="69"/>
      <c r="J44" s="69"/>
      <c r="K44" s="69"/>
      <c r="L44" s="69"/>
      <c r="M44" s="69"/>
      <c r="O44" s="69" t="s">
        <v>326</v>
      </c>
      <c r="P44" s="69"/>
      <c r="Q44" s="69"/>
      <c r="R44" s="69"/>
      <c r="S44" s="69"/>
      <c r="T44" s="69"/>
      <c r="V44" s="69" t="s">
        <v>327</v>
      </c>
      <c r="W44" s="69"/>
      <c r="X44" s="69"/>
      <c r="Y44" s="69"/>
      <c r="Z44" s="69"/>
      <c r="AA44" s="69"/>
      <c r="AC44" s="69" t="s">
        <v>328</v>
      </c>
      <c r="AD44" s="69"/>
      <c r="AE44" s="69"/>
      <c r="AF44" s="69"/>
      <c r="AG44" s="69"/>
      <c r="AH44" s="69"/>
      <c r="AJ44" s="69" t="s">
        <v>329</v>
      </c>
      <c r="AK44" s="69"/>
      <c r="AL44" s="69"/>
      <c r="AM44" s="69"/>
      <c r="AN44" s="69"/>
      <c r="AO44" s="69"/>
      <c r="AQ44" s="69" t="s">
        <v>330</v>
      </c>
      <c r="AR44" s="69"/>
      <c r="AS44" s="69"/>
      <c r="AT44" s="69"/>
      <c r="AU44" s="69"/>
      <c r="AV44" s="69"/>
      <c r="AX44" s="69" t="s">
        <v>331</v>
      </c>
      <c r="AY44" s="69"/>
      <c r="AZ44" s="69"/>
      <c r="BA44" s="69"/>
      <c r="BB44" s="69"/>
      <c r="BC44" s="69"/>
      <c r="BE44" s="69" t="s">
        <v>332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290</v>
      </c>
      <c r="C45" s="65" t="s">
        <v>291</v>
      </c>
      <c r="D45" s="65" t="s">
        <v>292</v>
      </c>
      <c r="E45" s="65" t="s">
        <v>293</v>
      </c>
      <c r="F45" s="65" t="s">
        <v>285</v>
      </c>
      <c r="H45" s="65"/>
      <c r="I45" s="65" t="s">
        <v>290</v>
      </c>
      <c r="J45" s="65" t="s">
        <v>291</v>
      </c>
      <c r="K45" s="65" t="s">
        <v>292</v>
      </c>
      <c r="L45" s="65" t="s">
        <v>293</v>
      </c>
      <c r="M45" s="65" t="s">
        <v>285</v>
      </c>
      <c r="O45" s="65"/>
      <c r="P45" s="65" t="s">
        <v>290</v>
      </c>
      <c r="Q45" s="65" t="s">
        <v>291</v>
      </c>
      <c r="R45" s="65" t="s">
        <v>292</v>
      </c>
      <c r="S45" s="65" t="s">
        <v>293</v>
      </c>
      <c r="T45" s="65" t="s">
        <v>285</v>
      </c>
      <c r="V45" s="65"/>
      <c r="W45" s="65" t="s">
        <v>290</v>
      </c>
      <c r="X45" s="65" t="s">
        <v>291</v>
      </c>
      <c r="Y45" s="65" t="s">
        <v>292</v>
      </c>
      <c r="Z45" s="65" t="s">
        <v>293</v>
      </c>
      <c r="AA45" s="65" t="s">
        <v>285</v>
      </c>
      <c r="AC45" s="65"/>
      <c r="AD45" s="65" t="s">
        <v>290</v>
      </c>
      <c r="AE45" s="65" t="s">
        <v>291</v>
      </c>
      <c r="AF45" s="65" t="s">
        <v>292</v>
      </c>
      <c r="AG45" s="65" t="s">
        <v>293</v>
      </c>
      <c r="AH45" s="65" t="s">
        <v>285</v>
      </c>
      <c r="AJ45" s="65"/>
      <c r="AK45" s="65" t="s">
        <v>290</v>
      </c>
      <c r="AL45" s="65" t="s">
        <v>291</v>
      </c>
      <c r="AM45" s="65" t="s">
        <v>292</v>
      </c>
      <c r="AN45" s="65" t="s">
        <v>293</v>
      </c>
      <c r="AO45" s="65" t="s">
        <v>285</v>
      </c>
      <c r="AQ45" s="65"/>
      <c r="AR45" s="65" t="s">
        <v>290</v>
      </c>
      <c r="AS45" s="65" t="s">
        <v>291</v>
      </c>
      <c r="AT45" s="65" t="s">
        <v>292</v>
      </c>
      <c r="AU45" s="65" t="s">
        <v>293</v>
      </c>
      <c r="AV45" s="65" t="s">
        <v>285</v>
      </c>
      <c r="AX45" s="65"/>
      <c r="AY45" s="65" t="s">
        <v>290</v>
      </c>
      <c r="AZ45" s="65" t="s">
        <v>291</v>
      </c>
      <c r="BA45" s="65" t="s">
        <v>292</v>
      </c>
      <c r="BB45" s="65" t="s">
        <v>293</v>
      </c>
      <c r="BC45" s="65" t="s">
        <v>285</v>
      </c>
      <c r="BE45" s="65"/>
      <c r="BF45" s="65" t="s">
        <v>290</v>
      </c>
      <c r="BG45" s="65" t="s">
        <v>291</v>
      </c>
      <c r="BH45" s="65" t="s">
        <v>292</v>
      </c>
      <c r="BI45" s="65" t="s">
        <v>293</v>
      </c>
      <c r="BJ45" s="65" t="s">
        <v>285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6.8463272999999996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6.7923010000000001</v>
      </c>
      <c r="O46" s="65" t="s">
        <v>333</v>
      </c>
      <c r="P46" s="65">
        <v>600</v>
      </c>
      <c r="Q46" s="65">
        <v>800</v>
      </c>
      <c r="R46" s="65">
        <v>0</v>
      </c>
      <c r="S46" s="65">
        <v>10000</v>
      </c>
      <c r="T46" s="65">
        <v>451.44929999999999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5.2601295999999999E-2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2.0734257999999999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111.09977000000001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49.839615000000002</v>
      </c>
      <c r="AX46" s="65" t="s">
        <v>334</v>
      </c>
      <c r="AY46" s="65"/>
      <c r="AZ46" s="65"/>
      <c r="BA46" s="65"/>
      <c r="BB46" s="65"/>
      <c r="BC46" s="65"/>
      <c r="BE46" s="65" t="s">
        <v>335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7" sqref="F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338</v>
      </c>
      <c r="B2" s="61" t="s">
        <v>339</v>
      </c>
      <c r="C2" s="61" t="s">
        <v>276</v>
      </c>
      <c r="D2" s="61">
        <v>62</v>
      </c>
      <c r="E2" s="61">
        <v>1560.0039999999999</v>
      </c>
      <c r="F2" s="61">
        <v>284.26846</v>
      </c>
      <c r="G2" s="61">
        <v>26.452711000000001</v>
      </c>
      <c r="H2" s="61">
        <v>13.560496000000001</v>
      </c>
      <c r="I2" s="61">
        <v>12.892213999999999</v>
      </c>
      <c r="J2" s="61">
        <v>42.154449999999997</v>
      </c>
      <c r="K2" s="61">
        <v>25.935445999999999</v>
      </c>
      <c r="L2" s="61">
        <v>16.219004000000002</v>
      </c>
      <c r="M2" s="61">
        <v>13.643978000000001</v>
      </c>
      <c r="N2" s="61">
        <v>1.8451352000000001</v>
      </c>
      <c r="O2" s="61">
        <v>7.0960555000000003</v>
      </c>
      <c r="P2" s="61">
        <v>850.34406000000001</v>
      </c>
      <c r="Q2" s="61">
        <v>13.068975</v>
      </c>
      <c r="R2" s="61">
        <v>204.69965999999999</v>
      </c>
      <c r="S2" s="61">
        <v>82.201949999999997</v>
      </c>
      <c r="T2" s="61">
        <v>1469.9722999999999</v>
      </c>
      <c r="U2" s="61">
        <v>2.9101919999999999</v>
      </c>
      <c r="V2" s="61">
        <v>8.9326810000000005</v>
      </c>
      <c r="W2" s="61">
        <v>62.122416999999999</v>
      </c>
      <c r="X2" s="61">
        <v>57.726933000000002</v>
      </c>
      <c r="Y2" s="61">
        <v>0.95499610000000001</v>
      </c>
      <c r="Z2" s="61">
        <v>0.84040009999999998</v>
      </c>
      <c r="AA2" s="61">
        <v>11.420501</v>
      </c>
      <c r="AB2" s="61">
        <v>0.83814955000000002</v>
      </c>
      <c r="AC2" s="61">
        <v>271.53059999999999</v>
      </c>
      <c r="AD2" s="61">
        <v>2.5441341</v>
      </c>
      <c r="AE2" s="61">
        <v>1.8511039</v>
      </c>
      <c r="AF2" s="61">
        <v>2.658134</v>
      </c>
      <c r="AG2" s="61">
        <v>390.20767000000001</v>
      </c>
      <c r="AH2" s="61">
        <v>141.42043000000001</v>
      </c>
      <c r="AI2" s="61">
        <v>248.78725</v>
      </c>
      <c r="AJ2" s="61">
        <v>859.50774999999999</v>
      </c>
      <c r="AK2" s="61">
        <v>2329.7595000000001</v>
      </c>
      <c r="AL2" s="61">
        <v>238.25748999999999</v>
      </c>
      <c r="AM2" s="61">
        <v>2382.8645000000001</v>
      </c>
      <c r="AN2" s="61">
        <v>68.300139999999999</v>
      </c>
      <c r="AO2" s="61">
        <v>6.8463272999999996</v>
      </c>
      <c r="AP2" s="61">
        <v>5.3999351999999998</v>
      </c>
      <c r="AQ2" s="61">
        <v>1.4463919000000001</v>
      </c>
      <c r="AR2" s="61">
        <v>6.7923010000000001</v>
      </c>
      <c r="AS2" s="61">
        <v>451.44929999999999</v>
      </c>
      <c r="AT2" s="61">
        <v>5.2601295999999999E-2</v>
      </c>
      <c r="AU2" s="61">
        <v>2.0734257999999999</v>
      </c>
      <c r="AV2" s="61">
        <v>111.09977000000001</v>
      </c>
      <c r="AW2" s="61">
        <v>49.839615000000002</v>
      </c>
      <c r="AX2" s="61">
        <v>3.1696706999999998E-2</v>
      </c>
      <c r="AY2" s="61">
        <v>0.55059349999999996</v>
      </c>
      <c r="AZ2" s="61">
        <v>106.03026</v>
      </c>
      <c r="BA2" s="61">
        <v>19.228252000000001</v>
      </c>
      <c r="BB2" s="61">
        <v>7.9050016000000003</v>
      </c>
      <c r="BC2" s="61">
        <v>6.2714223999999996</v>
      </c>
      <c r="BD2" s="61">
        <v>5.0371775999999997</v>
      </c>
      <c r="BE2" s="61">
        <v>0.35004634000000001</v>
      </c>
      <c r="BF2" s="61">
        <v>1.4078743</v>
      </c>
      <c r="BG2" s="61">
        <v>0</v>
      </c>
      <c r="BH2" s="61">
        <v>5.1096134000000001E-2</v>
      </c>
      <c r="BI2" s="61">
        <v>4.3031640000000003E-2</v>
      </c>
      <c r="BJ2" s="61">
        <v>0.16212209</v>
      </c>
      <c r="BK2" s="61">
        <v>0</v>
      </c>
      <c r="BL2" s="61">
        <v>0.59908019999999995</v>
      </c>
      <c r="BM2" s="61">
        <v>2.8164163000000002</v>
      </c>
      <c r="BN2" s="61">
        <v>0.85450159999999997</v>
      </c>
      <c r="BO2" s="61">
        <v>37.293075999999999</v>
      </c>
      <c r="BP2" s="61">
        <v>5.4210544000000001</v>
      </c>
      <c r="BQ2" s="61">
        <v>12.425012000000001</v>
      </c>
      <c r="BR2" s="61">
        <v>46.629524000000004</v>
      </c>
      <c r="BS2" s="61">
        <v>20.333189999999998</v>
      </c>
      <c r="BT2" s="61">
        <v>7.6112846999999997</v>
      </c>
      <c r="BU2" s="61">
        <v>0.12307543999999999</v>
      </c>
      <c r="BV2" s="61">
        <v>6.4602466000000004E-3</v>
      </c>
      <c r="BW2" s="61">
        <v>0.55023759999999999</v>
      </c>
      <c r="BX2" s="61">
        <v>0.735684</v>
      </c>
      <c r="BY2" s="61">
        <v>8.3748359999999994E-2</v>
      </c>
      <c r="BZ2" s="61">
        <v>1.1807402000000001E-3</v>
      </c>
      <c r="CA2" s="61">
        <v>0.22194089</v>
      </c>
      <c r="CB2" s="61">
        <v>2.04512E-8</v>
      </c>
      <c r="CC2" s="61">
        <v>2.0639159000000001E-2</v>
      </c>
      <c r="CD2" s="61">
        <v>0.38789417999999998</v>
      </c>
      <c r="CE2" s="61">
        <v>0.13518742</v>
      </c>
      <c r="CF2" s="61">
        <v>0.15878949000000001</v>
      </c>
      <c r="CG2" s="61">
        <v>2.9999999000000001E-6</v>
      </c>
      <c r="CH2" s="61">
        <v>1.1961192000000001E-2</v>
      </c>
      <c r="CI2" s="61">
        <v>9.7143199999999996E-8</v>
      </c>
      <c r="CJ2" s="61">
        <v>0.90403389999999995</v>
      </c>
      <c r="CK2" s="61">
        <v>3.6156130000000002E-2</v>
      </c>
      <c r="CL2" s="61">
        <v>0.9770238</v>
      </c>
      <c r="CM2" s="61">
        <v>2.4132009999999999</v>
      </c>
      <c r="CN2" s="61">
        <v>1489.5637999999999</v>
      </c>
      <c r="CO2" s="61">
        <v>2588.1792</v>
      </c>
      <c r="CP2" s="61">
        <v>1087.7496000000001</v>
      </c>
      <c r="CQ2" s="61">
        <v>571.91269999999997</v>
      </c>
      <c r="CR2" s="61">
        <v>222.44300000000001</v>
      </c>
      <c r="CS2" s="61">
        <v>435.06997999999999</v>
      </c>
      <c r="CT2" s="61">
        <v>1438.3518999999999</v>
      </c>
      <c r="CU2" s="61">
        <v>829.44259999999997</v>
      </c>
      <c r="CV2" s="61">
        <v>1384.692</v>
      </c>
      <c r="CW2" s="61">
        <v>834.96910000000003</v>
      </c>
      <c r="CX2" s="61">
        <v>259.02910000000003</v>
      </c>
      <c r="CY2" s="61">
        <v>1993.9756</v>
      </c>
      <c r="CZ2" s="61">
        <v>1025.2575999999999</v>
      </c>
      <c r="DA2" s="61">
        <v>1771.4275</v>
      </c>
      <c r="DB2" s="61">
        <v>1956.1384</v>
      </c>
      <c r="DC2" s="61">
        <v>2510.8462</v>
      </c>
      <c r="DD2" s="61">
        <v>4842.6719999999996</v>
      </c>
      <c r="DE2" s="61">
        <v>598.09439999999995</v>
      </c>
      <c r="DF2" s="61">
        <v>2975.4836</v>
      </c>
      <c r="DG2" s="61">
        <v>1048.22</v>
      </c>
      <c r="DH2" s="61">
        <v>19.608215000000001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19.228252000000001</v>
      </c>
      <c r="B6">
        <f>BB2</f>
        <v>7.9050016000000003</v>
      </c>
      <c r="C6">
        <f>BC2</f>
        <v>6.2714223999999996</v>
      </c>
      <c r="D6">
        <f>BD2</f>
        <v>5.0371775999999997</v>
      </c>
    </row>
    <row r="7" spans="1:113" x14ac:dyDescent="0.3">
      <c r="B7">
        <f>ROUND(B6/MAX($B$6,$C$6,$D$6),1)</f>
        <v>1</v>
      </c>
      <c r="C7">
        <f>ROUND(C6/MAX($B$6,$C$6,$D$6),1)</f>
        <v>0.8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Q10" sqref="Q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21666</v>
      </c>
      <c r="C2" s="56">
        <f ca="1">YEAR(TODAY())-YEAR(B2)+IF(TODAY()&gt;=DATE(YEAR(TODAY()),MONTH(B2),DAY(B2)),0,-1)</f>
        <v>62</v>
      </c>
      <c r="E2" s="52">
        <v>147.6</v>
      </c>
      <c r="F2" s="53" t="s">
        <v>275</v>
      </c>
      <c r="G2" s="52">
        <v>54.6</v>
      </c>
      <c r="H2" s="51" t="s">
        <v>40</v>
      </c>
      <c r="I2" s="72">
        <f>ROUND(G3/E3^2,1)</f>
        <v>25.1</v>
      </c>
    </row>
    <row r="3" spans="1:9" x14ac:dyDescent="0.3">
      <c r="E3" s="51">
        <f>E2/100</f>
        <v>1.476</v>
      </c>
      <c r="F3" s="51" t="s">
        <v>39</v>
      </c>
      <c r="G3" s="51">
        <f>G2</f>
        <v>54.6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김정화, ID : H1900923)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13일 10:39:27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44482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147.6</v>
      </c>
      <c r="L12" s="129"/>
      <c r="M12" s="122">
        <f>'개인정보 및 신체계측 입력'!G2</f>
        <v>54.6</v>
      </c>
      <c r="N12" s="123"/>
      <c r="O12" s="118" t="s">
        <v>270</v>
      </c>
      <c r="P12" s="112"/>
      <c r="Q12" s="115">
        <f>'개인정보 및 신체계측 입력'!I2</f>
        <v>25.1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김정화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80.558000000000007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7.4960000000000004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11.946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0.6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11.9</v>
      </c>
      <c r="L72" s="36" t="s">
        <v>52</v>
      </c>
      <c r="M72" s="36">
        <f>ROUND('DRIs DATA'!K8,1)</f>
        <v>4.9000000000000004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27.29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74.44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57.73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55.88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48.78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155.32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68.459999999999994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2021-10-13T01:49:47Z</dcterms:modified>
</cp:coreProperties>
</file>