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<sst xmlns="http://schemas.openxmlformats.org/spreadsheetml/2006/main" count="692" uniqueCount="337">
  <si>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</si>
  <si>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</si>
  <si>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</si>
  <si>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</si>
  <si>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</si>
  <si>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</si>
  <si>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</si>
  <si>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</si>
  <si>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</si>
  <si>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</si>
  <si>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</si>
  <si>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</si>
  <si>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</si>
  <si>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</si>
  <si>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</si>
  <si>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</si>
  <si>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</si>
  <si>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</si>
  <si>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</si>
  <si>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</si>
  <si>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</si>
  <si>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</si>
  <si>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</si>
  <si>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</si>
  <si>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</si>
  <si>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</si>
  <si>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</si>
  <si>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</si>
  <si>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</si>
  <si>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</si>
  <si>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</si>
  <si>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</si>
  <si>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</si>
  <si>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</si>
  <si>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</si>
  <si>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</si>
  <si>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</si>
  <si>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</si>
  <si>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</si>
  <si>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</si>
  <si>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</si>
  <si>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</si>
  <si>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</si>
  <si>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</si>
  <si>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</si>
  <si>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</si>
  <si>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</si>
  <si>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</si>
  <si>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</si>
  <si>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</si>
  <si>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</si>
  <si>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</si>
  <si>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</si>
  <si>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</si>
  <si>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</si>
  <si>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</si>
  <si>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</si>
  <si>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</si>
  <si>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</si>
  <si>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</si>
  <si>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</si>
  <si>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</si>
  <si>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</si>
  <si>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</si>
  <si>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</si>
  <si>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</si>
  <si>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</si>
  <si>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</si>
  <si>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</si>
  <si>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</si>
  <si>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</si>
  <si>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</si>
  <si>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</si>
  <si>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</si>
  <si>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</si>
  <si>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</si>
  <si>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</si>
  <si>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</si>
  <si>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</si>
  <si>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</si>
  <si>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</si>
  <si>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</si>
  <si>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</si>
  <si>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</si>
  <si>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</si>
  <si>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</si>
  <si>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</si>
  <si>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</si>
  <si>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</si>
  <si>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</si>
  <si>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</si>
  <si>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</si>
  <si>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</si>
  <si>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</si>
  <si>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</si>
  <si>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</si>
  <si>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</si>
  <si>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</si>
  <si>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</si>
  <si>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</si>
  <si>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</si>
  <si>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</si>
  <si>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</si>
  <si>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</si>
  <si>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</si>
  <si>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</si>
  <si>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</si>
  <si>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</si>
  <si>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</si>
  <si>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</si>
  <si>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</si>
  <si>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</si>
  <si>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</si>
  <si>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</si>
  <si>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</si>
  <si>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</si>
  <si>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</si>
  <si>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</si>
  <si>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</si>
  <si>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</si>
  <si>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</si>
  <si>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</si>
  <si>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</si>
  <si>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</si>
  <si>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</si>
  <si>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</si>
  <si>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</si>
  <si>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</si>
  <si>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</si>
  <si>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</si>
  <si>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</si>
  <si>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</si>
  <si>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</si>
  <si>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</si>
  <si>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</si>
  <si>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</si>
  <si>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</si>
  <si>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</si>
  <si>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</si>
  <si>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</si>
  <si>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</si>
  <si>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</si>
  <si>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</si>
  <si>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</si>
  <si>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</si>
  <si>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</si>
  <si>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</si>
  <si>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</si>
  <si>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</si>
  <si>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</si>
  <si>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</si>
  <si>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</si>
  <si>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</si>
  <si>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</si>
  <si>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</si>
  <si>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</si>
  <si>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</si>
  <si>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</si>
  <si>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</si>
  <si>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</si>
  <si>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</si>
  <si>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</si>
  <si>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</si>
  <si>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</si>
  <si>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</si>
  <si>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</si>
  <si>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</si>
  <si>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</si>
  <si>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</si>
  <si>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</si>
  <si>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</si>
  <si>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</si>
  <si>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</si>
  <si>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</si>
  <si>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</si>
  <si>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</si>
  <si>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</si>
  <si>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</si>
  <si>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</si>
  <si>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</si>
  <si>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</si>
  <si>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</si>
  <si>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</si>
  <si>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</si>
  <si>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</si>
  <si>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</si>
  <si>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</si>
  <si>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</si>
  <si>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</si>
  <si>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</si>
  <si>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</si>
  <si>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</si>
  <si>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</si>
  <si>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</si>
  <si>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</si>
  <si>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</si>
  <si>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</si>
  <si>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</si>
  <si>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</si>
  <si>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</si>
  <si>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</si>
  <si>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</si>
  <si>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</si>
  <si>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</si>
  <si>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</si>
  <si>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</si>
  <si>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</si>
  <si>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</si>
  <si>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</si>
  <si>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</si>
  <si>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</si>
  <si>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</si>
  <si>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</si>
  <si>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</si>
  <si>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</si>
  <si>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</si>
  <si>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</si>
  <si>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</si>
  <si>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</si>
  <si>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</si>
  <si>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</si>
  <si>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</si>
  <si>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</si>
  <si>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</si>
  <si>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</si>
  <si>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</si>
  <si>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</si>
  <si>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</si>
  <si>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</si>
  <si>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</si>
  <si>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</si>
  <si>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</si>
  <si>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</si>
  <si>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</si>
  <si>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</si>
  <si>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</si>
  <si>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</si>
  <si>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</si>
  <si>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</si>
  <si>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</si>
  <si>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</si>
  <si>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</si>
  <si>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</si>
  <si>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</si>
  <si>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</si>
  <si>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</si>
  <si>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</si>
  <si>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</si>
  <si>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</si>
  <si>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</si>
  <si>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</si>
  <si>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</si>
  <si>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</si>
  <si>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</si>
  <si>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</si>
  <si>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</si>
  <si>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</si>
  <si>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</si>
  <si>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</si>
  <si>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</si>
  <si>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</si>
  <si>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</si>
  <si>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</si>
  <si>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</si>
  <si>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</si>
  <si>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</si>
  <si>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</si>
  <si>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</si>
  <si>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</si>
  <si>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</si>
  <si>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</si>
  <si>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</si>
  <si>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</si>
  <si>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</si>
  <si>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</si>
  <si>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</si>
  <si>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</si>
  <si>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출력시각</t>
    <phoneticPr fontId="1" type="noConversion"/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</si>
  <si>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</si>
  <si>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</si>
  <si>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</si>
  <si>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</si>
  <si>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</si>
  <si>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</si>
  <si>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</si>
  <si>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</si>
  <si>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</si>
  <si>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</si>
  <si>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</si>
  <si>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</si>
  <si>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</si>
  <si>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</si>
  <si>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</si>
  <si>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</si>
  <si>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</si>
  <si>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</si>
  <si>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</si>
  <si>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</si>
  <si>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</si>
  <si>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</si>
  <si>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</si>
  <si>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</si>
  <si>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</si>
  <si>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에너지(kcal)</t>
    <phoneticPr fontId="1" type="noConversion"/>
  </si>
  <si>
    <t>단백질(g/일)</t>
    <phoneticPr fontId="1" type="noConversion"/>
  </si>
  <si>
    <t>비타민A</t>
    <phoneticPr fontId="1" type="noConversion"/>
  </si>
  <si>
    <t>비타민D</t>
    <phoneticPr fontId="1" type="noConversion"/>
  </si>
  <si>
    <t>평균필요량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</si>
  <si>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</si>
  <si>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</si>
  <si>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</si>
  <si>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</si>
  <si>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</si>
  <si>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철</t>
    <phoneticPr fontId="1" type="noConversion"/>
  </si>
  <si>
    <t>크롬</t>
    <phoneticPr fontId="1" type="noConversion"/>
  </si>
  <si>
    <t>권장섭취량</t>
    <phoneticPr fontId="1" type="noConversion"/>
  </si>
  <si>
    <t>몰리브덴(ug/일)</t>
    <phoneticPr fontId="1" type="noConversion"/>
  </si>
  <si>
    <t>정보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</si>
  <si>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</si>
  <si>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</si>
  <si>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</si>
  <si>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</si>
  <si>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</si>
  <si>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</si>
  <si>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</si>
  <si>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비타민A(μg RAE/일)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</si>
  <si>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</si>
  <si>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</si>
  <si>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</si>
  <si>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미량 무기질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</si>
  <si>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</si>
  <si>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</si>
  <si>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</si>
  <si>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(설문지 : FFQ 95문항 설문지, 사용자 : 김희선, ID : H1900927)</t>
  </si>
  <si>
    <t>2021년 10월 14일 10:29:57</t>
  </si>
  <si>
    <t>H1900927</t>
  </si>
  <si>
    <t>김희선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</si>
</sst>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83.823869999999999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78952"/>
        <c:axId val="590932816"/>
      </c:barChart>
      <c:catAx>
        <c:axId val="25977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2816"/>
        <c:crosses val="autoZero"/>
        <c:auto val="1"/>
        <c:lblAlgn val="ctr"/>
        <c:lblOffset val="100"/>
        <c:noMultiLvlLbl val="0"/>
      </c:catAx>
      <c:valAx>
        <c:axId val="59093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7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2.8761814000000001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25792"/>
        <c:axId val="518525008"/>
      </c:barChart>
      <c:catAx>
        <c:axId val="51852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25008"/>
        <c:crosses val="autoZero"/>
        <c:auto val="1"/>
        <c:lblAlgn val="ctr"/>
        <c:lblOffset val="100"/>
        <c:noMultiLvlLbl val="0"/>
      </c:catAx>
      <c:valAx>
        <c:axId val="51852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2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3.9319071999999999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26968"/>
        <c:axId val="518531280"/>
      </c:barChart>
      <c:catAx>
        <c:axId val="51852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31280"/>
        <c:crosses val="autoZero"/>
        <c:auto val="1"/>
        <c:lblAlgn val="ctr"/>
        <c:lblOffset val="100"/>
        <c:noMultiLvlLbl val="0"/>
      </c:catAx>
      <c:valAx>
        <c:axId val="51853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2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1353.0021999999999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30104"/>
        <c:axId val="518527360"/>
      </c:barChart>
      <c:catAx>
        <c:axId val="51853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27360"/>
        <c:crosses val="autoZero"/>
        <c:auto val="1"/>
        <c:lblAlgn val="ctr"/>
        <c:lblOffset val="100"/>
        <c:noMultiLvlLbl val="0"/>
      </c:catAx>
      <c:valAx>
        <c:axId val="51852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3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4126.9345999999996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30496"/>
        <c:axId val="518531672"/>
      </c:barChart>
      <c:catAx>
        <c:axId val="51853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31672"/>
        <c:crosses val="autoZero"/>
        <c:auto val="1"/>
        <c:lblAlgn val="ctr"/>
        <c:lblOffset val="100"/>
        <c:noMultiLvlLbl val="0"/>
      </c:catAx>
      <c:valAx>
        <c:axId val="518531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223.84511000000001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24616"/>
        <c:axId val="590933992"/>
      </c:barChart>
      <c:catAx>
        <c:axId val="51852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3992"/>
        <c:crosses val="autoZero"/>
        <c:auto val="1"/>
        <c:lblAlgn val="ctr"/>
        <c:lblOffset val="100"/>
        <c:noMultiLvlLbl val="0"/>
      </c:catAx>
      <c:valAx>
        <c:axId val="59093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2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130.10391000000001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12472"/>
        <c:axId val="534110512"/>
      </c:barChart>
      <c:catAx>
        <c:axId val="53411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10512"/>
        <c:crosses val="autoZero"/>
        <c:auto val="1"/>
        <c:lblAlgn val="ctr"/>
        <c:lblOffset val="100"/>
        <c:noMultiLvlLbl val="0"/>
      </c:catAx>
      <c:valAx>
        <c:axId val="53411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1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15.119005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13256"/>
        <c:axId val="534111296"/>
      </c:barChart>
      <c:catAx>
        <c:axId val="53411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11296"/>
        <c:crosses val="autoZero"/>
        <c:auto val="1"/>
        <c:lblAlgn val="ctr"/>
        <c:lblOffset val="100"/>
        <c:noMultiLvlLbl val="0"/>
      </c:catAx>
      <c:valAx>
        <c:axId val="534111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1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1060.1343999999999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10120"/>
        <c:axId val="534106984"/>
      </c:barChart>
      <c:catAx>
        <c:axId val="53411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06984"/>
        <c:crosses val="autoZero"/>
        <c:auto val="1"/>
        <c:lblAlgn val="ctr"/>
        <c:lblOffset val="100"/>
        <c:noMultiLvlLbl val="0"/>
      </c:catAx>
      <c:valAx>
        <c:axId val="5341069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1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8.9183730000000003E-2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06200"/>
        <c:axId val="534108552"/>
      </c:barChart>
      <c:catAx>
        <c:axId val="53410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08552"/>
        <c:crosses val="autoZero"/>
        <c:auto val="1"/>
        <c:lblAlgn val="ctr"/>
        <c:lblOffset val="100"/>
        <c:noMultiLvlLbl val="0"/>
      </c:catAx>
      <c:valAx>
        <c:axId val="53410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0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3.0710012999999998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07376"/>
        <c:axId val="534113648"/>
      </c:barChart>
      <c:catAx>
        <c:axId val="53410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13648"/>
        <c:crosses val="autoZero"/>
        <c:auto val="1"/>
        <c:lblAlgn val="ctr"/>
        <c:lblOffset val="100"/>
        <c:noMultiLvlLbl val="0"/>
      </c:catAx>
      <c:valAx>
        <c:axId val="53411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0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29.040590000000002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5952"/>
        <c:axId val="590936736"/>
      </c:barChart>
      <c:catAx>
        <c:axId val="5909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6736"/>
        <c:crosses val="autoZero"/>
        <c:auto val="1"/>
        <c:lblAlgn val="ctr"/>
        <c:lblOffset val="100"/>
        <c:noMultiLvlLbl val="0"/>
      </c:catAx>
      <c:valAx>
        <c:axId val="59093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178.10953000000001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08944"/>
        <c:axId val="534112864"/>
      </c:barChart>
      <c:catAx>
        <c:axId val="53410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12864"/>
        <c:crosses val="autoZero"/>
        <c:auto val="1"/>
        <c:lblAlgn val="ctr"/>
        <c:lblOffset val="100"/>
        <c:noMultiLvlLbl val="0"/>
      </c:catAx>
      <c:valAx>
        <c:axId val="53411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0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86.653366000000005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12080"/>
        <c:axId val="534427416"/>
      </c:barChart>
      <c:catAx>
        <c:axId val="53411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27416"/>
        <c:crosses val="autoZero"/>
        <c:auto val="1"/>
        <c:lblAlgn val="ctr"/>
        <c:lblOffset val="100"/>
        <c:noMultiLvlLbl val="0"/>
      </c:catAx>
      <c:valAx>
        <c:axId val="53442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1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11.234</c:v>
                </c:pt>
                <c:pt idx="1">
                  <c:v>14.374000000000001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428984"/>
        <c:axId val="534431728"/>
      </c:barChart>
      <c:catAx>
        <c:axId val="53442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31728"/>
        <c:crosses val="autoZero"/>
        <c:auto val="1"/>
        <c:lblAlgn val="ctr"/>
        <c:lblOffset val="100"/>
        <c:noMultiLvlLbl val="0"/>
      </c:catAx>
      <c:valAx>
        <c:axId val="53443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2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24.254950999999998</c:v>
                </c:pt>
                <c:pt idx="1">
                  <c:v>28.917283999999999</c:v>
                </c:pt>
                <c:pt idx="2">
                  <c:v>25.724460000000001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580.71276999999998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29768"/>
        <c:axId val="534425848"/>
      </c:barChart>
      <c:catAx>
        <c:axId val="53442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25848"/>
        <c:crosses val="autoZero"/>
        <c:auto val="1"/>
        <c:lblAlgn val="ctr"/>
        <c:lblOffset val="100"/>
        <c:noMultiLvlLbl val="0"/>
      </c:catAx>
      <c:valAx>
        <c:axId val="534425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2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26.940837999999999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32120"/>
        <c:axId val="534427808"/>
      </c:barChart>
      <c:catAx>
        <c:axId val="53443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27808"/>
        <c:crosses val="autoZero"/>
        <c:auto val="1"/>
        <c:lblAlgn val="ctr"/>
        <c:lblOffset val="100"/>
        <c:noMultiLvlLbl val="0"/>
      </c:catAx>
      <c:valAx>
        <c:axId val="534427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3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68.412999999999997</c:v>
                </c:pt>
                <c:pt idx="1">
                  <c:v>12.224</c:v>
                </c:pt>
                <c:pt idx="2">
                  <c:v>19.363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428592"/>
        <c:axId val="534433296"/>
      </c:barChart>
      <c:catAx>
        <c:axId val="53442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33296"/>
        <c:crosses val="autoZero"/>
        <c:auto val="1"/>
        <c:lblAlgn val="ctr"/>
        <c:lblOffset val="100"/>
        <c:noMultiLvlLbl val="0"/>
      </c:catAx>
      <c:valAx>
        <c:axId val="5344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2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1992.873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30160"/>
        <c:axId val="534430552"/>
      </c:barChart>
      <c:catAx>
        <c:axId val="53443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30552"/>
        <c:crosses val="autoZero"/>
        <c:auto val="1"/>
        <c:lblAlgn val="ctr"/>
        <c:lblOffset val="100"/>
        <c:noMultiLvlLbl val="0"/>
      </c:catAx>
      <c:valAx>
        <c:axId val="534430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3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165.68114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26632"/>
        <c:axId val="534431336"/>
      </c:barChart>
      <c:catAx>
        <c:axId val="53442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31336"/>
        <c:crosses val="autoZero"/>
        <c:auto val="1"/>
        <c:lblAlgn val="ctr"/>
        <c:lblOffset val="100"/>
        <c:noMultiLvlLbl val="0"/>
      </c:catAx>
      <c:valAx>
        <c:axId val="534431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2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604.7713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45072"/>
        <c:axId val="524244288"/>
      </c:barChart>
      <c:catAx>
        <c:axId val="52424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44288"/>
        <c:crosses val="autoZero"/>
        <c:auto val="1"/>
        <c:lblAlgn val="ctr"/>
        <c:lblOffset val="100"/>
        <c:noMultiLvlLbl val="0"/>
      </c:catAx>
      <c:valAx>
        <c:axId val="52424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4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8.6722020000000004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7128"/>
        <c:axId val="590937520"/>
      </c:barChart>
      <c:catAx>
        <c:axId val="59093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7520"/>
        <c:crosses val="autoZero"/>
        <c:auto val="1"/>
        <c:lblAlgn val="ctr"/>
        <c:lblOffset val="100"/>
        <c:noMultiLvlLbl val="0"/>
      </c:catAx>
      <c:valAx>
        <c:axId val="59093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5817.0063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45464"/>
        <c:axId val="524242720"/>
      </c:barChart>
      <c:catAx>
        <c:axId val="52424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42720"/>
        <c:crosses val="autoZero"/>
        <c:auto val="1"/>
        <c:lblAlgn val="ctr"/>
        <c:lblOffset val="100"/>
        <c:noMultiLvlLbl val="0"/>
      </c:catAx>
      <c:valAx>
        <c:axId val="52424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4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17.104247999999998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46248"/>
        <c:axId val="524238800"/>
      </c:barChart>
      <c:catAx>
        <c:axId val="52424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38800"/>
        <c:crosses val="autoZero"/>
        <c:auto val="1"/>
        <c:lblAlgn val="ctr"/>
        <c:lblOffset val="100"/>
        <c:noMultiLvlLbl val="0"/>
      </c:catAx>
      <c:valAx>
        <c:axId val="52423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4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5.5879206999999997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45856"/>
        <c:axId val="524240760"/>
      </c:barChart>
      <c:catAx>
        <c:axId val="52424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40760"/>
        <c:crosses val="autoZero"/>
        <c:auto val="1"/>
        <c:lblAlgn val="ctr"/>
        <c:lblOffset val="100"/>
        <c:noMultiLvlLbl val="0"/>
      </c:catAx>
      <c:valAx>
        <c:axId val="524240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4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261.06610000000001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4776"/>
        <c:axId val="590939088"/>
      </c:barChart>
      <c:catAx>
        <c:axId val="59093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9088"/>
        <c:crosses val="autoZero"/>
        <c:auto val="1"/>
        <c:lblAlgn val="ctr"/>
        <c:lblOffset val="100"/>
        <c:noMultiLvlLbl val="0"/>
      </c:catAx>
      <c:valAx>
        <c:axId val="59093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1.5810605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5168"/>
        <c:axId val="590932424"/>
      </c:barChart>
      <c:catAx>
        <c:axId val="59093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2424"/>
        <c:crosses val="autoZero"/>
        <c:auto val="1"/>
        <c:lblAlgn val="ctr"/>
        <c:lblOffset val="100"/>
        <c:noMultiLvlLbl val="0"/>
      </c:catAx>
      <c:valAx>
        <c:axId val="59093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18.501698000000001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8304"/>
        <c:axId val="590938696"/>
      </c:barChart>
      <c:catAx>
        <c:axId val="59093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8696"/>
        <c:crosses val="autoZero"/>
        <c:auto val="1"/>
        <c:lblAlgn val="ctr"/>
        <c:lblOffset val="100"/>
        <c:noMultiLvlLbl val="0"/>
      </c:catAx>
      <c:valAx>
        <c:axId val="59093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5.5879206999999997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4384"/>
        <c:axId val="590935560"/>
      </c:barChart>
      <c:catAx>
        <c:axId val="59093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5560"/>
        <c:crosses val="autoZero"/>
        <c:auto val="1"/>
        <c:lblAlgn val="ctr"/>
        <c:lblOffset val="100"/>
        <c:noMultiLvlLbl val="0"/>
      </c:catAx>
      <c:valAx>
        <c:axId val="59093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588.90875000000005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30888"/>
        <c:axId val="518526576"/>
      </c:barChart>
      <c:catAx>
        <c:axId val="51853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26576"/>
        <c:crosses val="autoZero"/>
        <c:auto val="1"/>
        <c:lblAlgn val="ctr"/>
        <c:lblOffset val="100"/>
        <c:noMultiLvlLbl val="0"/>
      </c:catAx>
      <c:valAx>
        <c:axId val="51852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3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8.7321340000000003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28928"/>
        <c:axId val="518528144"/>
      </c:barChart>
      <c:catAx>
        <c:axId val="51852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28144"/>
        <c:crosses val="autoZero"/>
        <c:auto val="1"/>
        <c:lblAlgn val="ctr"/>
        <c:lblOffset val="100"/>
        <c:noMultiLvlLbl val="0"/>
      </c:catAx>
      <c:valAx>
        <c:axId val="51852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김희선, ID : H1900927)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14일 10:29:57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1992.873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83.823869999999999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29.040590000000002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68.412999999999997</v>
      </c>
      <c r="G8" s="59">
        <f>'DRIs DATA 입력'!G8</f>
        <v>12.224</v>
      </c>
      <c r="H8" s="59">
        <f>'DRIs DATA 입력'!H8</f>
        <v>19.363</v>
      </c>
      <c r="I8" s="46"/>
      <c r="J8" s="59" t="s">
        <v>215</v>
      </c>
      <c r="K8" s="59">
        <f>'DRIs DATA 입력'!K8</f>
        <v>11.234</v>
      </c>
      <c r="L8" s="59">
        <f>'DRIs DATA 입력'!L8</f>
        <v>14.374000000000001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580.71276999999998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26.940837999999999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8.6722020000000004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261.06610000000001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165.68114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1.8377421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1.5810605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18.501698000000001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5.5879206999999997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588.90875000000005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8.7321340000000003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2.8761814000000001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3.9319071999999999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604.7713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1353.0021999999999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5817.0063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4126.9345999999996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223.84511000000001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130.10391000000001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17.104247999999998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15.119005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1060.1343999999999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8.9183730000000003E-2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3.0710012999999998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178.10953000000001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86.653366000000005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5" sqref="K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317</v>
      </c>
      <c r="B1" s="61" t="s">
        <v>333</v>
      </c>
      <c r="G1" s="62" t="s">
        <v>277</v>
      </c>
      <c r="H1" s="61" t="s">
        <v>334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303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279</v>
      </c>
      <c r="E5" s="65"/>
      <c r="F5" s="65" t="s">
        <v>49</v>
      </c>
      <c r="G5" s="65" t="s">
        <v>319</v>
      </c>
      <c r="H5" s="65" t="s">
        <v>45</v>
      </c>
      <c r="J5" s="65"/>
      <c r="K5" s="65" t="s">
        <v>320</v>
      </c>
      <c r="L5" s="65" t="s">
        <v>301</v>
      </c>
      <c r="N5" s="65"/>
      <c r="O5" s="65" t="s">
        <v>307</v>
      </c>
      <c r="P5" s="65" t="s">
        <v>315</v>
      </c>
      <c r="Q5" s="65" t="s">
        <v>280</v>
      </c>
      <c r="R5" s="65" t="s">
        <v>302</v>
      </c>
      <c r="S5" s="65" t="s">
        <v>279</v>
      </c>
      <c r="U5" s="65"/>
      <c r="V5" s="65" t="s">
        <v>307</v>
      </c>
      <c r="W5" s="65" t="s">
        <v>315</v>
      </c>
      <c r="X5" s="65" t="s">
        <v>280</v>
      </c>
      <c r="Y5" s="65" t="s">
        <v>302</v>
      </c>
      <c r="Z5" s="65" t="s">
        <v>279</v>
      </c>
    </row>
    <row r="6" spans="1:27" x14ac:dyDescent="0.3">
      <c r="A6" s="65" t="s">
        <v>303</v>
      </c>
      <c r="B6" s="65">
        <v>1800</v>
      </c>
      <c r="C6" s="65">
        <v>1992.873</v>
      </c>
      <c r="E6" s="65" t="s">
        <v>281</v>
      </c>
      <c r="F6" s="65">
        <v>55</v>
      </c>
      <c r="G6" s="65">
        <v>15</v>
      </c>
      <c r="H6" s="65">
        <v>7</v>
      </c>
      <c r="J6" s="65" t="s">
        <v>281</v>
      </c>
      <c r="K6" s="65">
        <v>0.1</v>
      </c>
      <c r="L6" s="65">
        <v>4</v>
      </c>
      <c r="N6" s="65" t="s">
        <v>304</v>
      </c>
      <c r="O6" s="65">
        <v>40</v>
      </c>
      <c r="P6" s="65">
        <v>50</v>
      </c>
      <c r="Q6" s="65">
        <v>0</v>
      </c>
      <c r="R6" s="65">
        <v>0</v>
      </c>
      <c r="S6" s="65">
        <v>83.823869999999999</v>
      </c>
      <c r="U6" s="65" t="s">
        <v>282</v>
      </c>
      <c r="V6" s="65">
        <v>0</v>
      </c>
      <c r="W6" s="65">
        <v>0</v>
      </c>
      <c r="X6" s="65">
        <v>20</v>
      </c>
      <c r="Y6" s="65">
        <v>0</v>
      </c>
      <c r="Z6" s="65">
        <v>29.040590000000002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321</v>
      </c>
      <c r="K7" s="65">
        <v>1</v>
      </c>
      <c r="L7" s="65">
        <v>10</v>
      </c>
    </row>
    <row r="8" spans="1:27" x14ac:dyDescent="0.3">
      <c r="E8" s="65" t="s">
        <v>322</v>
      </c>
      <c r="F8" s="65">
        <v>68.412999999999997</v>
      </c>
      <c r="G8" s="65">
        <v>12.224</v>
      </c>
      <c r="H8" s="65">
        <v>19.363</v>
      </c>
      <c r="J8" s="65" t="s">
        <v>322</v>
      </c>
      <c r="K8" s="65">
        <v>11.234</v>
      </c>
      <c r="L8" s="65">
        <v>14.374000000000001</v>
      </c>
    </row>
    <row r="13" spans="1:27" x14ac:dyDescent="0.3">
      <c r="A13" s="66" t="s">
        <v>323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305</v>
      </c>
      <c r="B14" s="67"/>
      <c r="C14" s="67"/>
      <c r="D14" s="67"/>
      <c r="E14" s="67"/>
      <c r="F14" s="67"/>
      <c r="H14" s="67" t="s">
        <v>324</v>
      </c>
      <c r="I14" s="67"/>
      <c r="J14" s="67"/>
      <c r="K14" s="67"/>
      <c r="L14" s="67"/>
      <c r="M14" s="67"/>
      <c r="O14" s="67" t="s">
        <v>306</v>
      </c>
      <c r="P14" s="67"/>
      <c r="Q14" s="67"/>
      <c r="R14" s="67"/>
      <c r="S14" s="67"/>
      <c r="T14" s="67"/>
      <c r="V14" s="67" t="s">
        <v>283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307</v>
      </c>
      <c r="C15" s="65" t="s">
        <v>315</v>
      </c>
      <c r="D15" s="65" t="s">
        <v>280</v>
      </c>
      <c r="E15" s="65" t="s">
        <v>302</v>
      </c>
      <c r="F15" s="65" t="s">
        <v>279</v>
      </c>
      <c r="H15" s="65"/>
      <c r="I15" s="65" t="s">
        <v>307</v>
      </c>
      <c r="J15" s="65" t="s">
        <v>315</v>
      </c>
      <c r="K15" s="65" t="s">
        <v>280</v>
      </c>
      <c r="L15" s="65" t="s">
        <v>302</v>
      </c>
      <c r="M15" s="65" t="s">
        <v>279</v>
      </c>
      <c r="O15" s="65"/>
      <c r="P15" s="65" t="s">
        <v>307</v>
      </c>
      <c r="Q15" s="65" t="s">
        <v>315</v>
      </c>
      <c r="R15" s="65" t="s">
        <v>280</v>
      </c>
      <c r="S15" s="65" t="s">
        <v>302</v>
      </c>
      <c r="T15" s="65" t="s">
        <v>279</v>
      </c>
      <c r="V15" s="65"/>
      <c r="W15" s="65" t="s">
        <v>307</v>
      </c>
      <c r="X15" s="65" t="s">
        <v>315</v>
      </c>
      <c r="Y15" s="65" t="s">
        <v>280</v>
      </c>
      <c r="Z15" s="65" t="s">
        <v>302</v>
      </c>
      <c r="AA15" s="65" t="s">
        <v>279</v>
      </c>
    </row>
    <row r="16" spans="1:27" x14ac:dyDescent="0.3">
      <c r="A16" s="65" t="s">
        <v>325</v>
      </c>
      <c r="B16" s="65">
        <v>430</v>
      </c>
      <c r="C16" s="65">
        <v>600</v>
      </c>
      <c r="D16" s="65">
        <v>0</v>
      </c>
      <c r="E16" s="65">
        <v>3000</v>
      </c>
      <c r="F16" s="65">
        <v>580.71276999999998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26.940837999999999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8.6722020000000004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261.06610000000001</v>
      </c>
    </row>
    <row r="23" spans="1:62" x14ac:dyDescent="0.3">
      <c r="A23" s="66" t="s">
        <v>284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308</v>
      </c>
      <c r="B24" s="67"/>
      <c r="C24" s="67"/>
      <c r="D24" s="67"/>
      <c r="E24" s="67"/>
      <c r="F24" s="67"/>
      <c r="H24" s="67" t="s">
        <v>309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286</v>
      </c>
      <c r="AD24" s="67"/>
      <c r="AE24" s="67"/>
      <c r="AF24" s="67"/>
      <c r="AG24" s="67"/>
      <c r="AH24" s="67"/>
      <c r="AJ24" s="67" t="s">
        <v>310</v>
      </c>
      <c r="AK24" s="67"/>
      <c r="AL24" s="67"/>
      <c r="AM24" s="67"/>
      <c r="AN24" s="67"/>
      <c r="AO24" s="67"/>
      <c r="AQ24" s="67" t="s">
        <v>311</v>
      </c>
      <c r="AR24" s="67"/>
      <c r="AS24" s="67"/>
      <c r="AT24" s="67"/>
      <c r="AU24" s="67"/>
      <c r="AV24" s="67"/>
      <c r="AX24" s="67" t="s">
        <v>287</v>
      </c>
      <c r="AY24" s="67"/>
      <c r="AZ24" s="67"/>
      <c r="BA24" s="67"/>
      <c r="BB24" s="67"/>
      <c r="BC24" s="67"/>
      <c r="BE24" s="67" t="s">
        <v>288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307</v>
      </c>
      <c r="C25" s="65" t="s">
        <v>315</v>
      </c>
      <c r="D25" s="65" t="s">
        <v>280</v>
      </c>
      <c r="E25" s="65" t="s">
        <v>302</v>
      </c>
      <c r="F25" s="65" t="s">
        <v>279</v>
      </c>
      <c r="H25" s="65"/>
      <c r="I25" s="65" t="s">
        <v>307</v>
      </c>
      <c r="J25" s="65" t="s">
        <v>315</v>
      </c>
      <c r="K25" s="65" t="s">
        <v>280</v>
      </c>
      <c r="L25" s="65" t="s">
        <v>302</v>
      </c>
      <c r="M25" s="65" t="s">
        <v>279</v>
      </c>
      <c r="O25" s="65"/>
      <c r="P25" s="65" t="s">
        <v>307</v>
      </c>
      <c r="Q25" s="65" t="s">
        <v>315</v>
      </c>
      <c r="R25" s="65" t="s">
        <v>280</v>
      </c>
      <c r="S25" s="65" t="s">
        <v>302</v>
      </c>
      <c r="T25" s="65" t="s">
        <v>279</v>
      </c>
      <c r="V25" s="65"/>
      <c r="W25" s="65" t="s">
        <v>307</v>
      </c>
      <c r="X25" s="65" t="s">
        <v>315</v>
      </c>
      <c r="Y25" s="65" t="s">
        <v>280</v>
      </c>
      <c r="Z25" s="65" t="s">
        <v>302</v>
      </c>
      <c r="AA25" s="65" t="s">
        <v>279</v>
      </c>
      <c r="AC25" s="65"/>
      <c r="AD25" s="65" t="s">
        <v>307</v>
      </c>
      <c r="AE25" s="65" t="s">
        <v>315</v>
      </c>
      <c r="AF25" s="65" t="s">
        <v>280</v>
      </c>
      <c r="AG25" s="65" t="s">
        <v>302</v>
      </c>
      <c r="AH25" s="65" t="s">
        <v>279</v>
      </c>
      <c r="AJ25" s="65"/>
      <c r="AK25" s="65" t="s">
        <v>307</v>
      </c>
      <c r="AL25" s="65" t="s">
        <v>315</v>
      </c>
      <c r="AM25" s="65" t="s">
        <v>280</v>
      </c>
      <c r="AN25" s="65" t="s">
        <v>302</v>
      </c>
      <c r="AO25" s="65" t="s">
        <v>279</v>
      </c>
      <c r="AQ25" s="65"/>
      <c r="AR25" s="65" t="s">
        <v>307</v>
      </c>
      <c r="AS25" s="65" t="s">
        <v>315</v>
      </c>
      <c r="AT25" s="65" t="s">
        <v>280</v>
      </c>
      <c r="AU25" s="65" t="s">
        <v>302</v>
      </c>
      <c r="AV25" s="65" t="s">
        <v>279</v>
      </c>
      <c r="AX25" s="65"/>
      <c r="AY25" s="65" t="s">
        <v>307</v>
      </c>
      <c r="AZ25" s="65" t="s">
        <v>315</v>
      </c>
      <c r="BA25" s="65" t="s">
        <v>280</v>
      </c>
      <c r="BB25" s="65" t="s">
        <v>302</v>
      </c>
      <c r="BC25" s="65" t="s">
        <v>279</v>
      </c>
      <c r="BE25" s="65"/>
      <c r="BF25" s="65" t="s">
        <v>307</v>
      </c>
      <c r="BG25" s="65" t="s">
        <v>315</v>
      </c>
      <c r="BH25" s="65" t="s">
        <v>280</v>
      </c>
      <c r="BI25" s="65" t="s">
        <v>302</v>
      </c>
      <c r="BJ25" s="65" t="s">
        <v>279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165.68114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1.8377421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1.5810605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18.501698000000001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5.5879206999999997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588.90875000000005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8.7321340000000003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2.8761814000000001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3.9319071999999999</v>
      </c>
    </row>
    <row r="33" spans="1:68" x14ac:dyDescent="0.3">
      <c r="A33" s="66" t="s">
        <v>327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328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289</v>
      </c>
      <c r="W34" s="67"/>
      <c r="X34" s="67"/>
      <c r="Y34" s="67"/>
      <c r="Z34" s="67"/>
      <c r="AA34" s="67"/>
      <c r="AC34" s="67" t="s">
        <v>290</v>
      </c>
      <c r="AD34" s="67"/>
      <c r="AE34" s="67"/>
      <c r="AF34" s="67"/>
      <c r="AG34" s="67"/>
      <c r="AH34" s="67"/>
      <c r="AJ34" s="67" t="s">
        <v>291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307</v>
      </c>
      <c r="C35" s="65" t="s">
        <v>315</v>
      </c>
      <c r="D35" s="65" t="s">
        <v>280</v>
      </c>
      <c r="E35" s="65" t="s">
        <v>302</v>
      </c>
      <c r="F35" s="65" t="s">
        <v>279</v>
      </c>
      <c r="H35" s="65"/>
      <c r="I35" s="65" t="s">
        <v>307</v>
      </c>
      <c r="J35" s="65" t="s">
        <v>315</v>
      </c>
      <c r="K35" s="65" t="s">
        <v>280</v>
      </c>
      <c r="L35" s="65" t="s">
        <v>302</v>
      </c>
      <c r="M35" s="65" t="s">
        <v>279</v>
      </c>
      <c r="O35" s="65"/>
      <c r="P35" s="65" t="s">
        <v>307</v>
      </c>
      <c r="Q35" s="65" t="s">
        <v>315</v>
      </c>
      <c r="R35" s="65" t="s">
        <v>280</v>
      </c>
      <c r="S35" s="65" t="s">
        <v>302</v>
      </c>
      <c r="T35" s="65" t="s">
        <v>279</v>
      </c>
      <c r="V35" s="65"/>
      <c r="W35" s="65" t="s">
        <v>307</v>
      </c>
      <c r="X35" s="65" t="s">
        <v>315</v>
      </c>
      <c r="Y35" s="65" t="s">
        <v>280</v>
      </c>
      <c r="Z35" s="65" t="s">
        <v>302</v>
      </c>
      <c r="AA35" s="65" t="s">
        <v>279</v>
      </c>
      <c r="AC35" s="65"/>
      <c r="AD35" s="65" t="s">
        <v>307</v>
      </c>
      <c r="AE35" s="65" t="s">
        <v>315</v>
      </c>
      <c r="AF35" s="65" t="s">
        <v>280</v>
      </c>
      <c r="AG35" s="65" t="s">
        <v>302</v>
      </c>
      <c r="AH35" s="65" t="s">
        <v>279</v>
      </c>
      <c r="AJ35" s="65"/>
      <c r="AK35" s="65" t="s">
        <v>307</v>
      </c>
      <c r="AL35" s="65" t="s">
        <v>315</v>
      </c>
      <c r="AM35" s="65" t="s">
        <v>280</v>
      </c>
      <c r="AN35" s="65" t="s">
        <v>302</v>
      </c>
      <c r="AO35" s="65" t="s">
        <v>279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604.7713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1353.0021999999999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5817.0063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4126.9345999999996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223.84511000000001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130.10391000000001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313</v>
      </c>
      <c r="B44" s="67"/>
      <c r="C44" s="67"/>
      <c r="D44" s="67"/>
      <c r="E44" s="67"/>
      <c r="F44" s="67"/>
      <c r="H44" s="67" t="s">
        <v>292</v>
      </c>
      <c r="I44" s="67"/>
      <c r="J44" s="67"/>
      <c r="K44" s="67"/>
      <c r="L44" s="67"/>
      <c r="M44" s="67"/>
      <c r="O44" s="67" t="s">
        <v>293</v>
      </c>
      <c r="P44" s="67"/>
      <c r="Q44" s="67"/>
      <c r="R44" s="67"/>
      <c r="S44" s="67"/>
      <c r="T44" s="67"/>
      <c r="V44" s="67" t="s">
        <v>294</v>
      </c>
      <c r="W44" s="67"/>
      <c r="X44" s="67"/>
      <c r="Y44" s="67"/>
      <c r="Z44" s="67"/>
      <c r="AA44" s="67"/>
      <c r="AC44" s="67" t="s">
        <v>330</v>
      </c>
      <c r="AD44" s="67"/>
      <c r="AE44" s="67"/>
      <c r="AF44" s="67"/>
      <c r="AG44" s="67"/>
      <c r="AH44" s="67"/>
      <c r="AJ44" s="67" t="s">
        <v>331</v>
      </c>
      <c r="AK44" s="67"/>
      <c r="AL44" s="67"/>
      <c r="AM44" s="67"/>
      <c r="AN44" s="67"/>
      <c r="AO44" s="67"/>
      <c r="AQ44" s="67" t="s">
        <v>332</v>
      </c>
      <c r="AR44" s="67"/>
      <c r="AS44" s="67"/>
      <c r="AT44" s="67"/>
      <c r="AU44" s="67"/>
      <c r="AV44" s="67"/>
      <c r="AX44" s="67" t="s">
        <v>295</v>
      </c>
      <c r="AY44" s="67"/>
      <c r="AZ44" s="67"/>
      <c r="BA44" s="67"/>
      <c r="BB44" s="67"/>
      <c r="BC44" s="67"/>
      <c r="BE44" s="67" t="s">
        <v>314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307</v>
      </c>
      <c r="C45" s="65" t="s">
        <v>315</v>
      </c>
      <c r="D45" s="65" t="s">
        <v>280</v>
      </c>
      <c r="E45" s="65" t="s">
        <v>302</v>
      </c>
      <c r="F45" s="65" t="s">
        <v>279</v>
      </c>
      <c r="H45" s="65"/>
      <c r="I45" s="65" t="s">
        <v>307</v>
      </c>
      <c r="J45" s="65" t="s">
        <v>315</v>
      </c>
      <c r="K45" s="65" t="s">
        <v>280</v>
      </c>
      <c r="L45" s="65" t="s">
        <v>302</v>
      </c>
      <c r="M45" s="65" t="s">
        <v>279</v>
      </c>
      <c r="O45" s="65"/>
      <c r="P45" s="65" t="s">
        <v>307</v>
      </c>
      <c r="Q45" s="65" t="s">
        <v>315</v>
      </c>
      <c r="R45" s="65" t="s">
        <v>280</v>
      </c>
      <c r="S45" s="65" t="s">
        <v>302</v>
      </c>
      <c r="T45" s="65" t="s">
        <v>279</v>
      </c>
      <c r="V45" s="65"/>
      <c r="W45" s="65" t="s">
        <v>307</v>
      </c>
      <c r="X45" s="65" t="s">
        <v>315</v>
      </c>
      <c r="Y45" s="65" t="s">
        <v>280</v>
      </c>
      <c r="Z45" s="65" t="s">
        <v>302</v>
      </c>
      <c r="AA45" s="65" t="s">
        <v>279</v>
      </c>
      <c r="AC45" s="65"/>
      <c r="AD45" s="65" t="s">
        <v>307</v>
      </c>
      <c r="AE45" s="65" t="s">
        <v>315</v>
      </c>
      <c r="AF45" s="65" t="s">
        <v>280</v>
      </c>
      <c r="AG45" s="65" t="s">
        <v>302</v>
      </c>
      <c r="AH45" s="65" t="s">
        <v>279</v>
      </c>
      <c r="AJ45" s="65"/>
      <c r="AK45" s="65" t="s">
        <v>307</v>
      </c>
      <c r="AL45" s="65" t="s">
        <v>315</v>
      </c>
      <c r="AM45" s="65" t="s">
        <v>280</v>
      </c>
      <c r="AN45" s="65" t="s">
        <v>302</v>
      </c>
      <c r="AO45" s="65" t="s">
        <v>279</v>
      </c>
      <c r="AQ45" s="65"/>
      <c r="AR45" s="65" t="s">
        <v>307</v>
      </c>
      <c r="AS45" s="65" t="s">
        <v>315</v>
      </c>
      <c r="AT45" s="65" t="s">
        <v>280</v>
      </c>
      <c r="AU45" s="65" t="s">
        <v>302</v>
      </c>
      <c r="AV45" s="65" t="s">
        <v>279</v>
      </c>
      <c r="AX45" s="65"/>
      <c r="AY45" s="65" t="s">
        <v>307</v>
      </c>
      <c r="AZ45" s="65" t="s">
        <v>315</v>
      </c>
      <c r="BA45" s="65" t="s">
        <v>280</v>
      </c>
      <c r="BB45" s="65" t="s">
        <v>302</v>
      </c>
      <c r="BC45" s="65" t="s">
        <v>279</v>
      </c>
      <c r="BE45" s="65"/>
      <c r="BF45" s="65" t="s">
        <v>307</v>
      </c>
      <c r="BG45" s="65" t="s">
        <v>315</v>
      </c>
      <c r="BH45" s="65" t="s">
        <v>280</v>
      </c>
      <c r="BI45" s="65" t="s">
        <v>302</v>
      </c>
      <c r="BJ45" s="65" t="s">
        <v>279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17.104247999999998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15.119005</v>
      </c>
      <c r="O46" s="65" t="s">
        <v>296</v>
      </c>
      <c r="P46" s="65">
        <v>600</v>
      </c>
      <c r="Q46" s="65">
        <v>800</v>
      </c>
      <c r="R46" s="65">
        <v>0</v>
      </c>
      <c r="S46" s="65">
        <v>10000</v>
      </c>
      <c r="T46" s="65">
        <v>1060.1343999999999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8.9183730000000003E-2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3.0710012999999998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178.10953000000001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86.653366000000005</v>
      </c>
      <c r="AX46" s="65" t="s">
        <v>316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34" sqref="I3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60</v>
      </c>
      <c r="E2" s="61">
        <v>1992.873</v>
      </c>
      <c r="F2" s="61">
        <v>296.16640000000001</v>
      </c>
      <c r="G2" s="61">
        <v>52.918689999999998</v>
      </c>
      <c r="H2" s="61">
        <v>24.416360000000001</v>
      </c>
      <c r="I2" s="61">
        <v>28.502329</v>
      </c>
      <c r="J2" s="61">
        <v>83.823869999999999</v>
      </c>
      <c r="K2" s="61">
        <v>34.274850000000001</v>
      </c>
      <c r="L2" s="61">
        <v>49.549019999999999</v>
      </c>
      <c r="M2" s="61">
        <v>29.040590000000002</v>
      </c>
      <c r="N2" s="61">
        <v>3.165943</v>
      </c>
      <c r="O2" s="61">
        <v>18.362268</v>
      </c>
      <c r="P2" s="61">
        <v>1300.5797</v>
      </c>
      <c r="Q2" s="61">
        <v>27.948516999999999</v>
      </c>
      <c r="R2" s="61">
        <v>580.71276999999998</v>
      </c>
      <c r="S2" s="61">
        <v>160.99029999999999</v>
      </c>
      <c r="T2" s="61">
        <v>5036.6710000000003</v>
      </c>
      <c r="U2" s="61">
        <v>8.6722020000000004</v>
      </c>
      <c r="V2" s="61">
        <v>26.940837999999999</v>
      </c>
      <c r="W2" s="61">
        <v>261.06610000000001</v>
      </c>
      <c r="X2" s="61">
        <v>165.68114</v>
      </c>
      <c r="Y2" s="61">
        <v>1.8377421</v>
      </c>
      <c r="Z2" s="61">
        <v>1.5810605</v>
      </c>
      <c r="AA2" s="61">
        <v>18.501698000000001</v>
      </c>
      <c r="AB2" s="61">
        <v>5.5879206999999997</v>
      </c>
      <c r="AC2" s="61">
        <v>588.90875000000005</v>
      </c>
      <c r="AD2" s="61">
        <v>8.7321340000000003</v>
      </c>
      <c r="AE2" s="61">
        <v>2.8761814000000001</v>
      </c>
      <c r="AF2" s="61">
        <v>3.9319071999999999</v>
      </c>
      <c r="AG2" s="61">
        <v>604.7713</v>
      </c>
      <c r="AH2" s="61">
        <v>302.31168000000002</v>
      </c>
      <c r="AI2" s="61">
        <v>302.45963</v>
      </c>
      <c r="AJ2" s="61">
        <v>1353.0021999999999</v>
      </c>
      <c r="AK2" s="61">
        <v>5817.0063</v>
      </c>
      <c r="AL2" s="61">
        <v>223.84511000000001</v>
      </c>
      <c r="AM2" s="61">
        <v>4126.9345999999996</v>
      </c>
      <c r="AN2" s="61">
        <v>130.10391000000001</v>
      </c>
      <c r="AO2" s="61">
        <v>17.104247999999998</v>
      </c>
      <c r="AP2" s="61">
        <v>12.094969000000001</v>
      </c>
      <c r="AQ2" s="61">
        <v>5.0092790000000003</v>
      </c>
      <c r="AR2" s="61">
        <v>15.119005</v>
      </c>
      <c r="AS2" s="61">
        <v>1060.1343999999999</v>
      </c>
      <c r="AT2" s="61">
        <v>8.9183730000000003E-2</v>
      </c>
      <c r="AU2" s="61">
        <v>3.0710012999999998</v>
      </c>
      <c r="AV2" s="61">
        <v>178.10953000000001</v>
      </c>
      <c r="AW2" s="61">
        <v>86.653366000000005</v>
      </c>
      <c r="AX2" s="61">
        <v>0.12822156000000001</v>
      </c>
      <c r="AY2" s="61">
        <v>1.4573952999999999</v>
      </c>
      <c r="AZ2" s="61">
        <v>300.75889999999998</v>
      </c>
      <c r="BA2" s="61">
        <v>78.914950000000005</v>
      </c>
      <c r="BB2" s="61">
        <v>24.254950999999998</v>
      </c>
      <c r="BC2" s="61">
        <v>28.917283999999999</v>
      </c>
      <c r="BD2" s="61">
        <v>25.724460000000001</v>
      </c>
      <c r="BE2" s="61">
        <v>1.9775815999999999</v>
      </c>
      <c r="BF2" s="61">
        <v>10.182283</v>
      </c>
      <c r="BG2" s="61">
        <v>6.9387240000000003E-3</v>
      </c>
      <c r="BH2" s="61">
        <v>3.4117403999999997E-2</v>
      </c>
      <c r="BI2" s="61">
        <v>2.5794009999999999E-2</v>
      </c>
      <c r="BJ2" s="61">
        <v>0.11225706000000001</v>
      </c>
      <c r="BK2" s="61">
        <v>5.3374800000000001E-4</v>
      </c>
      <c r="BL2" s="61">
        <v>0.41446018000000001</v>
      </c>
      <c r="BM2" s="61">
        <v>6.7946489999999997</v>
      </c>
      <c r="BN2" s="61">
        <v>1.3380726999999999</v>
      </c>
      <c r="BO2" s="61">
        <v>76.273049999999998</v>
      </c>
      <c r="BP2" s="61">
        <v>17.280750000000001</v>
      </c>
      <c r="BQ2" s="61">
        <v>23.920970000000001</v>
      </c>
      <c r="BR2" s="61">
        <v>88.947365000000005</v>
      </c>
      <c r="BS2" s="61">
        <v>30.532557000000001</v>
      </c>
      <c r="BT2" s="61">
        <v>16.182535000000001</v>
      </c>
      <c r="BU2" s="61">
        <v>0.115950465</v>
      </c>
      <c r="BV2" s="61">
        <v>0.28282436999999999</v>
      </c>
      <c r="BW2" s="61">
        <v>1.1439125999999999</v>
      </c>
      <c r="BX2" s="61">
        <v>2.4534245000000001</v>
      </c>
      <c r="BY2" s="61">
        <v>0.22509032000000001</v>
      </c>
      <c r="BZ2" s="61">
        <v>4.9010950000000003E-4</v>
      </c>
      <c r="CA2" s="61">
        <v>0.86206656999999998</v>
      </c>
      <c r="CB2" s="61">
        <v>0.19594281999999999</v>
      </c>
      <c r="CC2" s="61">
        <v>0.20623183</v>
      </c>
      <c r="CD2" s="61">
        <v>3.9598825</v>
      </c>
      <c r="CE2" s="61">
        <v>0.10824485</v>
      </c>
      <c r="CF2" s="61">
        <v>1.0103283999999999</v>
      </c>
      <c r="CG2" s="61">
        <v>4.9500000000000003E-7</v>
      </c>
      <c r="CH2" s="61">
        <v>5.4031197000000003E-2</v>
      </c>
      <c r="CI2" s="61">
        <v>2.5328759999999999E-3</v>
      </c>
      <c r="CJ2" s="61">
        <v>8.1603270000000006</v>
      </c>
      <c r="CK2" s="61">
        <v>2.4235247000000001E-2</v>
      </c>
      <c r="CL2" s="61">
        <v>1.0608085</v>
      </c>
      <c r="CM2" s="61">
        <v>5.7712019999999997</v>
      </c>
      <c r="CN2" s="61">
        <v>3519.2656000000002</v>
      </c>
      <c r="CO2" s="61">
        <v>6236.1490000000003</v>
      </c>
      <c r="CP2" s="61">
        <v>4940.9535999999998</v>
      </c>
      <c r="CQ2" s="61">
        <v>1519.7083</v>
      </c>
      <c r="CR2" s="61">
        <v>711.55889999999999</v>
      </c>
      <c r="CS2" s="61">
        <v>556.05619999999999</v>
      </c>
      <c r="CT2" s="61">
        <v>3513.6797000000001</v>
      </c>
      <c r="CU2" s="61">
        <v>2477.9967999999999</v>
      </c>
      <c r="CV2" s="61">
        <v>1550.9849999999999</v>
      </c>
      <c r="CW2" s="61">
        <v>2972.7946999999999</v>
      </c>
      <c r="CX2" s="61">
        <v>815.70434999999998</v>
      </c>
      <c r="CY2" s="61">
        <v>4034.51</v>
      </c>
      <c r="CZ2" s="61">
        <v>2303.2026000000001</v>
      </c>
      <c r="DA2" s="61">
        <v>5619.2856000000002</v>
      </c>
      <c r="DB2" s="61">
        <v>4796.0770000000002</v>
      </c>
      <c r="DC2" s="61">
        <v>8570.0490000000009</v>
      </c>
      <c r="DD2" s="61">
        <v>13692.082</v>
      </c>
      <c r="DE2" s="61">
        <v>3405.7183</v>
      </c>
      <c r="DF2" s="61">
        <v>4712.4683000000005</v>
      </c>
      <c r="DG2" s="61">
        <v>3355.67</v>
      </c>
      <c r="DH2" s="61">
        <v>197.66704999999999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78.914950000000005</v>
      </c>
      <c r="B6">
        <f>BB2</f>
        <v>24.254950999999998</v>
      </c>
      <c r="C6">
        <f>BC2</f>
        <v>28.917283999999999</v>
      </c>
      <c r="D6">
        <f>BD2</f>
        <v>25.724460000000001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8" sqref="D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22291</v>
      </c>
      <c r="C2" s="56">
        <f ca="1">YEAR(TODAY())-YEAR(B2)+IF(TODAY()&gt;=DATE(YEAR(TODAY()),MONTH(B2),DAY(B2)),0,-1)</f>
        <v>60</v>
      </c>
      <c r="E2" s="52">
        <v>160</v>
      </c>
      <c r="F2" s="53" t="s">
        <v>275</v>
      </c>
      <c r="G2" s="52">
        <v>51.6</v>
      </c>
      <c r="H2" s="51" t="s">
        <v>40</v>
      </c>
      <c r="I2" s="72">
        <f>ROUND(G3/E3^2,1)</f>
        <v>20.2</v>
      </c>
    </row>
    <row r="3" spans="1:9" x14ac:dyDescent="0.3">
      <c r="E3" s="51">
        <f>E2/100</f>
        <v>1.6</v>
      </c>
      <c r="F3" s="51" t="s">
        <v>39</v>
      </c>
      <c r="G3" s="51">
        <f>G2</f>
        <v>51.6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김희선, ID : H1900927)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14일 10:29:57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44483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160</v>
      </c>
      <c r="L12" s="124"/>
      <c r="M12" s="117">
        <f>'개인정보 및 신체계측 입력'!G2</f>
        <v>51.6</v>
      </c>
      <c r="N12" s="118"/>
      <c r="O12" s="113" t="s">
        <v>270</v>
      </c>
      <c r="P12" s="107"/>
      <c r="Q12" s="90">
        <f>'개인정보 및 신체계측 입력'!I2</f>
        <v>20.2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김희선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68.412999999999997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12.224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19.363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14.4</v>
      </c>
      <c r="L72" s="36" t="s">
        <v>52</v>
      </c>
      <c r="M72" s="36">
        <f>ROUND('DRIs DATA'!K8,1)</f>
        <v>11.2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77.430000000000007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224.51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165.68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372.53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75.599999999999994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387.8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171.04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2021-10-14T01:35:49Z</dcterms:modified>
</cp:coreProperties>
</file>