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<sst xmlns="http://schemas.openxmlformats.org/spreadsheetml/2006/main" count="692" uniqueCount="345">
  <si>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</si>
  <si>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</si>
  <si>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</si>
  <si>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</si>
  <si>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</si>
  <si>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</si>
  <si>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</si>
  <si>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</si>
  <si>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</si>
  <si>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</si>
  <si>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</si>
  <si>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</si>
  <si>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</si>
  <si>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</si>
  <si>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</si>
  <si>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</si>
  <si>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</si>
  <si>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</si>
  <si>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</si>
  <si>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</si>
  <si>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</si>
  <si>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</si>
  <si>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</si>
  <si>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</si>
  <si>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</si>
  <si>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</si>
  <si>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</si>
  <si>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</si>
  <si>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</si>
  <si>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</si>
  <si>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</si>
  <si>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</si>
  <si>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</si>
  <si>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</si>
  <si>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</si>
  <si>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</si>
  <si>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</si>
  <si>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</si>
  <si>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</si>
  <si>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</si>
  <si>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</si>
  <si>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</si>
  <si>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</si>
  <si>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</si>
  <si>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</si>
  <si>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</si>
  <si>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</si>
  <si>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</si>
  <si>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</si>
  <si>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</si>
  <si>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</si>
  <si>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</si>
  <si>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</si>
  <si>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</si>
  <si>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</si>
  <si>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</si>
  <si>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</si>
  <si>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</si>
  <si>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</si>
  <si>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</si>
  <si>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</si>
  <si>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</si>
  <si>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</si>
  <si>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</si>
  <si>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</si>
  <si>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</si>
  <si>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</si>
  <si>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</si>
  <si>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</si>
  <si>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</si>
  <si>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</si>
  <si>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</si>
  <si>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</si>
  <si>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</si>
  <si>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</si>
  <si>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</si>
  <si>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</si>
  <si>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</si>
  <si>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</si>
  <si>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</si>
  <si>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</si>
  <si>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</si>
  <si>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</si>
  <si>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</si>
  <si>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</si>
  <si>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</si>
  <si>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</si>
  <si>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</si>
  <si>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</si>
  <si>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</si>
  <si>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</si>
  <si>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</si>
  <si>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</si>
  <si>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</si>
  <si>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</si>
  <si>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</si>
  <si>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</si>
  <si>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</si>
  <si>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</si>
  <si>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</si>
  <si>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</si>
  <si>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</si>
  <si>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</si>
  <si>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</si>
  <si>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</si>
  <si>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</si>
  <si>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</si>
  <si>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</si>
  <si>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</si>
  <si>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</si>
  <si>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</si>
  <si>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</si>
  <si>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</si>
  <si>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</si>
  <si>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</si>
  <si>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</si>
  <si>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</si>
  <si>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</si>
  <si>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</si>
  <si>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</si>
  <si>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</si>
  <si>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</si>
  <si>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</si>
  <si>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</si>
  <si>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</si>
  <si>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</si>
  <si>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</si>
  <si>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</si>
  <si>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</si>
  <si>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</si>
  <si>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</si>
  <si>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</si>
  <si>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</si>
  <si>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</si>
  <si>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</si>
  <si>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</si>
  <si>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</si>
  <si>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</si>
  <si>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</si>
  <si>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</si>
  <si>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</si>
  <si>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</si>
  <si>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</si>
  <si>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</si>
  <si>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</si>
  <si>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</si>
  <si>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</si>
  <si>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</si>
  <si>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</si>
  <si>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</si>
  <si>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</si>
  <si>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</si>
  <si>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</si>
  <si>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</si>
  <si>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</si>
  <si>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</si>
  <si>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</si>
  <si>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</si>
  <si>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</si>
  <si>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</si>
  <si>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</si>
  <si>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</si>
  <si>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</si>
  <si>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</si>
  <si>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</si>
  <si>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</si>
  <si>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</si>
  <si>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</si>
  <si>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</si>
  <si>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</si>
  <si>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</si>
  <si>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</si>
  <si>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</si>
  <si>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</si>
  <si>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</si>
  <si>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</si>
  <si>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</si>
  <si>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</si>
  <si>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</si>
  <si>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</si>
  <si>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</si>
  <si>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</si>
  <si>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</si>
  <si>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</si>
  <si>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</si>
  <si>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</si>
  <si>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</si>
  <si>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</si>
  <si>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</si>
  <si>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</si>
  <si>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</si>
  <si>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</si>
  <si>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</si>
  <si>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</si>
  <si>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</si>
  <si>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</si>
  <si>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</si>
  <si>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</si>
  <si>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</si>
  <si>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</si>
  <si>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</si>
  <si>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</si>
  <si>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</si>
  <si>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</si>
  <si>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</si>
  <si>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</si>
  <si>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</si>
  <si>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</si>
  <si>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</si>
  <si>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</si>
  <si>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</si>
  <si>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</si>
  <si>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</si>
  <si>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</si>
  <si>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</si>
  <si>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</si>
  <si>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</si>
  <si>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</si>
  <si>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</si>
  <si>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</si>
  <si>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</si>
  <si>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</si>
  <si>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</si>
  <si>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</si>
  <si>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</si>
  <si>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</si>
  <si>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</si>
  <si>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</si>
  <si>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</si>
  <si>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</si>
  <si>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</si>
  <si>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</si>
  <si>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</si>
  <si>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</si>
  <si>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</si>
  <si>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</si>
  <si>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</si>
  <si>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</si>
  <si>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</si>
  <si>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</si>
  <si>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</si>
  <si>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</si>
  <si>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</si>
  <si>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</si>
  <si>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</si>
  <si>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</si>
  <si>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</si>
  <si>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</si>
  <si>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</si>
  <si>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</si>
  <si>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</si>
  <si>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</si>
  <si>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</si>
  <si>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</si>
  <si>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</si>
  <si>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</si>
  <si>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</si>
  <si>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</si>
  <si>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</si>
  <si>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</si>
  <si>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</si>
  <si>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</si>
  <si>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</si>
  <si>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</si>
  <si>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</si>
  <si>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</si>
  <si>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</si>
  <si>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</si>
  <si>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</si>
  <si>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</si>
  <si>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</si>
  <si>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</si>
  <si>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</si>
  <si>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</si>
  <si>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</si>
  <si>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</si>
  <si>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</si>
  <si>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다량영양소</t>
    <phoneticPr fontId="1" type="noConversion"/>
  </si>
  <si>
    <t>섭취량</t>
    <phoneticPr fontId="1" type="noConversion"/>
  </si>
  <si>
    <t>충분섭취량</t>
    <phoneticPr fontId="1" type="noConversion"/>
  </si>
  <si>
    <t>식이섬유(g/일)</t>
    <phoneticPr fontId="1" type="noConversion"/>
  </si>
  <si>
    <t>리보플라빈</t>
    <phoneticPr fontId="1" type="noConversion"/>
  </si>
  <si>
    <t>비타민B6</t>
    <phoneticPr fontId="1" type="noConversion"/>
  </si>
  <si>
    <t>판토텐산</t>
    <phoneticPr fontId="1" type="noConversion"/>
  </si>
  <si>
    <t>비오틴</t>
    <phoneticPr fontId="1" type="noConversion"/>
  </si>
  <si>
    <t>마그네슘</t>
    <phoneticPr fontId="1" type="noConversion"/>
  </si>
  <si>
    <t>아연</t>
    <phoneticPr fontId="1" type="noConversion"/>
  </si>
  <si>
    <t>몰리브덴</t>
    <phoneticPr fontId="1" type="noConversion"/>
  </si>
  <si>
    <t>열량영양소</t>
    <phoneticPr fontId="1" type="noConversion"/>
  </si>
  <si>
    <t>불포화지방산</t>
    <phoneticPr fontId="1" type="noConversion"/>
  </si>
  <si>
    <t>상한섭취량</t>
    <phoneticPr fontId="1" type="noConversion"/>
  </si>
  <si>
    <t>비타민A</t>
    <phoneticPr fontId="1" type="noConversion"/>
  </si>
  <si>
    <t>평균필요량</t>
    <phoneticPr fontId="1" type="noConversion"/>
  </si>
  <si>
    <t>비타민C</t>
    <phoneticPr fontId="1" type="noConversion"/>
  </si>
  <si>
    <t>티아민</t>
    <phoneticPr fontId="1" type="noConversion"/>
  </si>
  <si>
    <t>엽산</t>
    <phoneticPr fontId="1" type="noConversion"/>
  </si>
  <si>
    <t>엽산(μg DFE/일)</t>
    <phoneticPr fontId="1" type="noConversion"/>
  </si>
  <si>
    <t>크롬</t>
    <phoneticPr fontId="1" type="noConversion"/>
  </si>
  <si>
    <t>권장섭취량</t>
    <phoneticPr fontId="1" type="noConversion"/>
  </si>
  <si>
    <t>몰리브덴(ug/일)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</si>
  <si>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</si>
  <si>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</si>
  <si>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</si>
  <si>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니아신</t>
    <phoneticPr fontId="1" type="noConversion"/>
  </si>
  <si>
    <t>다량 무기질</t>
    <phoneticPr fontId="1" type="noConversion"/>
  </si>
  <si>
    <t>인</t>
    <phoneticPr fontId="1" type="noConversion"/>
  </si>
  <si>
    <t>미량 무기질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</si>
  <si>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</si>
  <si>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</si>
  <si>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</si>
  <si>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정보</t>
    <phoneticPr fontId="1" type="noConversion"/>
  </si>
  <si>
    <t>(설문지 : FFQ 95문항 설문지, 사용자 : 박영희, ID : H1900931)</t>
  </si>
  <si>
    <t>출력시각</t>
    <phoneticPr fontId="1" type="noConversion"/>
  </si>
  <si>
    <t>2021년 10월 18일 14:59:40</t>
  </si>
  <si>
    <t>에너지(kcal)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</si>
  <si>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</si>
  <si>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</si>
  <si>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</si>
  <si>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</si>
  <si>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</si>
  <si>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</si>
  <si>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</si>
  <si>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권장섭취량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</si>
  <si>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</si>
  <si>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</si>
  <si>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</si>
  <si>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</si>
  <si>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</si>
  <si>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</si>
  <si>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</si>
  <si>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</si>
  <si>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</si>
  <si>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</si>
  <si>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</si>
  <si>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</si>
  <si>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비타민B12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</si>
  <si>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</si>
  <si>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</si>
  <si>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</si>
  <si>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</si>
  <si>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</si>
  <si>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구리(ug/일)</t>
    <phoneticPr fontId="1" type="noConversion"/>
  </si>
  <si>
    <t>크롬(ug/일)</t>
    <phoneticPr fontId="1" type="noConversion"/>
  </si>
  <si>
    <t>H1900931</t>
  </si>
  <si>
    <t>박영희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</si>
</sst>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40.072560000000003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8400"/>
        <c:axId val="604382912"/>
      </c:barChart>
      <c:catAx>
        <c:axId val="60438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2912"/>
        <c:crosses val="autoZero"/>
        <c:auto val="1"/>
        <c:lblAlgn val="ctr"/>
        <c:lblOffset val="100"/>
        <c:noMultiLvlLbl val="0"/>
      </c:catAx>
      <c:valAx>
        <c:axId val="60438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0.95362809999999998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560"/>
        <c:axId val="605962152"/>
      </c:barChart>
      <c:catAx>
        <c:axId val="605971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2152"/>
        <c:crosses val="autoZero"/>
        <c:auto val="1"/>
        <c:lblAlgn val="ctr"/>
        <c:lblOffset val="100"/>
        <c:noMultiLvlLbl val="0"/>
      </c:catAx>
      <c:valAx>
        <c:axId val="605962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2.2078326000000001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2544"/>
        <c:axId val="605965288"/>
      </c:barChart>
      <c:catAx>
        <c:axId val="605962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5288"/>
        <c:crosses val="autoZero"/>
        <c:auto val="1"/>
        <c:lblAlgn val="ctr"/>
        <c:lblOffset val="100"/>
        <c:noMultiLvlLbl val="0"/>
      </c:catAx>
      <c:valAx>
        <c:axId val="60596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840.89099999999996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4112"/>
        <c:axId val="605964504"/>
      </c:barChart>
      <c:catAx>
        <c:axId val="60596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4504"/>
        <c:crosses val="autoZero"/>
        <c:auto val="1"/>
        <c:lblAlgn val="ctr"/>
        <c:lblOffset val="100"/>
        <c:noMultiLvlLbl val="0"/>
      </c:catAx>
      <c:valAx>
        <c:axId val="605964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2594.2885999999999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8816"/>
        <c:axId val="605964896"/>
      </c:barChart>
      <c:catAx>
        <c:axId val="605968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4896"/>
        <c:crosses val="autoZero"/>
        <c:auto val="1"/>
        <c:lblAlgn val="ctr"/>
        <c:lblOffset val="100"/>
        <c:noMultiLvlLbl val="0"/>
      </c:catAx>
      <c:valAx>
        <c:axId val="6059648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8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79.355900000000005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6072"/>
        <c:axId val="605973520"/>
      </c:barChart>
      <c:catAx>
        <c:axId val="60596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520"/>
        <c:crosses val="autoZero"/>
        <c:auto val="1"/>
        <c:lblAlgn val="ctr"/>
        <c:lblOffset val="100"/>
        <c:noMultiLvlLbl val="0"/>
      </c:catAx>
      <c:valAx>
        <c:axId val="60597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83.823554999999999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6856"/>
        <c:axId val="605969600"/>
      </c:barChart>
      <c:catAx>
        <c:axId val="60596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9600"/>
        <c:crosses val="autoZero"/>
        <c:auto val="1"/>
        <c:lblAlgn val="ctr"/>
        <c:lblOffset val="100"/>
        <c:noMultiLvlLbl val="0"/>
      </c:catAx>
      <c:valAx>
        <c:axId val="605969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6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6.8919896999999999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7640"/>
        <c:axId val="605973128"/>
      </c:barChart>
      <c:catAx>
        <c:axId val="605967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128"/>
        <c:crosses val="autoZero"/>
        <c:auto val="1"/>
        <c:lblAlgn val="ctr"/>
        <c:lblOffset val="100"/>
        <c:noMultiLvlLbl val="0"/>
      </c:catAx>
      <c:valAx>
        <c:axId val="6059731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442.20947000000001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9208"/>
        <c:axId val="605968424"/>
      </c:barChart>
      <c:catAx>
        <c:axId val="60596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8424"/>
        <c:crosses val="autoZero"/>
        <c:auto val="1"/>
        <c:lblAlgn val="ctr"/>
        <c:lblOffset val="100"/>
        <c:noMultiLvlLbl val="0"/>
      </c:catAx>
      <c:valAx>
        <c:axId val="6059684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9.5187090000000004E-4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1168"/>
        <c:axId val="605971952"/>
      </c:barChart>
      <c:catAx>
        <c:axId val="60597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1952"/>
        <c:crosses val="autoZero"/>
        <c:auto val="1"/>
        <c:lblAlgn val="ctr"/>
        <c:lblOffset val="100"/>
        <c:noMultiLvlLbl val="0"/>
      </c:catAx>
      <c:valAx>
        <c:axId val="60597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3.4716659000000001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1760"/>
        <c:axId val="605973912"/>
      </c:barChart>
      <c:catAx>
        <c:axId val="60596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3912"/>
        <c:crosses val="autoZero"/>
        <c:auto val="1"/>
        <c:lblAlgn val="ctr"/>
        <c:lblOffset val="100"/>
        <c:noMultiLvlLbl val="0"/>
      </c:catAx>
      <c:valAx>
        <c:axId val="60597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20.037443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92712"/>
        <c:axId val="604391536"/>
      </c:barChart>
      <c:catAx>
        <c:axId val="604392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1536"/>
        <c:crosses val="autoZero"/>
        <c:auto val="1"/>
        <c:lblAlgn val="ctr"/>
        <c:lblOffset val="100"/>
        <c:noMultiLvlLbl val="0"/>
      </c:catAx>
      <c:valAx>
        <c:axId val="604391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9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42.972377999999999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5088"/>
        <c:axId val="605975480"/>
      </c:barChart>
      <c:catAx>
        <c:axId val="60597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5480"/>
        <c:crosses val="autoZero"/>
        <c:auto val="1"/>
        <c:lblAlgn val="ctr"/>
        <c:lblOffset val="100"/>
        <c:noMultiLvlLbl val="0"/>
      </c:catAx>
      <c:valAx>
        <c:axId val="60597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50.499189999999999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74304"/>
        <c:axId val="605976656"/>
      </c:barChart>
      <c:catAx>
        <c:axId val="60597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76656"/>
        <c:crosses val="autoZero"/>
        <c:auto val="1"/>
        <c:lblAlgn val="ctr"/>
        <c:lblOffset val="100"/>
        <c:noMultiLvlLbl val="0"/>
      </c:catAx>
      <c:valAx>
        <c:axId val="60597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16.003</c:v>
                </c:pt>
                <c:pt idx="1">
                  <c:v>6.3860000000000001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5974696"/>
        <c:axId val="606745752"/>
      </c:barChart>
      <c:catAx>
        <c:axId val="60597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5752"/>
        <c:crosses val="autoZero"/>
        <c:auto val="1"/>
        <c:lblAlgn val="ctr"/>
        <c:lblOffset val="100"/>
        <c:noMultiLvlLbl val="0"/>
      </c:catAx>
      <c:valAx>
        <c:axId val="6067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7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2.4814563000000001</c:v>
                </c:pt>
                <c:pt idx="1">
                  <c:v>3.5942850000000002</c:v>
                </c:pt>
                <c:pt idx="2">
                  <c:v>5.9553349999999998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507.02834999999999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1832"/>
        <c:axId val="606746144"/>
      </c:barChart>
      <c:catAx>
        <c:axId val="60674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144"/>
        <c:crosses val="autoZero"/>
        <c:auto val="1"/>
        <c:lblAlgn val="ctr"/>
        <c:lblOffset val="100"/>
        <c:noMultiLvlLbl val="0"/>
      </c:catAx>
      <c:valAx>
        <c:axId val="606746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16.729544000000001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7520"/>
        <c:axId val="606746536"/>
      </c:barChart>
      <c:catAx>
        <c:axId val="606737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536"/>
        <c:crosses val="autoZero"/>
        <c:auto val="1"/>
        <c:lblAlgn val="ctr"/>
        <c:lblOffset val="100"/>
        <c:noMultiLvlLbl val="0"/>
      </c:catAx>
      <c:valAx>
        <c:axId val="606746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78.185000000000002</c:v>
                </c:pt>
                <c:pt idx="1">
                  <c:v>6.3680000000000003</c:v>
                </c:pt>
                <c:pt idx="2">
                  <c:v>15.446999999999999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6743008"/>
        <c:axId val="606744576"/>
      </c:barChart>
      <c:catAx>
        <c:axId val="60674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4576"/>
        <c:crosses val="autoZero"/>
        <c:auto val="1"/>
        <c:lblAlgn val="ctr"/>
        <c:lblOffset val="100"/>
        <c:noMultiLvlLbl val="0"/>
      </c:catAx>
      <c:valAx>
        <c:axId val="606744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1111.1095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7712"/>
        <c:axId val="606746928"/>
      </c:barChart>
      <c:catAx>
        <c:axId val="606747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6928"/>
        <c:crosses val="autoZero"/>
        <c:auto val="1"/>
        <c:lblAlgn val="ctr"/>
        <c:lblOffset val="100"/>
        <c:noMultiLvlLbl val="0"/>
      </c:catAx>
      <c:valAx>
        <c:axId val="6067469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117.01895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2224"/>
        <c:axId val="606743792"/>
      </c:barChart>
      <c:catAx>
        <c:axId val="606742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3792"/>
        <c:crosses val="autoZero"/>
        <c:auto val="1"/>
        <c:lblAlgn val="ctr"/>
        <c:lblOffset val="100"/>
        <c:noMultiLvlLbl val="0"/>
      </c:catAx>
      <c:valAx>
        <c:axId val="606743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545.17615000000001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5560"/>
        <c:axId val="606744968"/>
      </c:barChart>
      <c:catAx>
        <c:axId val="60673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4968"/>
        <c:crosses val="autoZero"/>
        <c:auto val="1"/>
        <c:lblAlgn val="ctr"/>
        <c:lblOffset val="100"/>
        <c:noMultiLvlLbl val="0"/>
      </c:catAx>
      <c:valAx>
        <c:axId val="6067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0.70891755999999995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7616"/>
        <c:axId val="604384872"/>
      </c:barChart>
      <c:catAx>
        <c:axId val="60438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4872"/>
        <c:crosses val="autoZero"/>
        <c:auto val="1"/>
        <c:lblAlgn val="ctr"/>
        <c:lblOffset val="100"/>
        <c:noMultiLvlLbl val="0"/>
      </c:catAx>
      <c:valAx>
        <c:axId val="60438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6024.7466000000004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5952"/>
        <c:axId val="606736344"/>
      </c:barChart>
      <c:catAx>
        <c:axId val="6067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36344"/>
        <c:crosses val="autoZero"/>
        <c:auto val="1"/>
        <c:lblAlgn val="ctr"/>
        <c:lblOffset val="100"/>
        <c:noMultiLvlLbl val="0"/>
      </c:catAx>
      <c:valAx>
        <c:axId val="606736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10.329256000000001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39872"/>
        <c:axId val="606740264"/>
      </c:barChart>
      <c:catAx>
        <c:axId val="60673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0264"/>
        <c:crosses val="autoZero"/>
        <c:auto val="1"/>
        <c:lblAlgn val="ctr"/>
        <c:lblOffset val="100"/>
        <c:noMultiLvlLbl val="0"/>
      </c:catAx>
      <c:valAx>
        <c:axId val="606740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3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1.6301619000000001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6740656"/>
        <c:axId val="606741048"/>
      </c:barChart>
      <c:catAx>
        <c:axId val="60674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6741048"/>
        <c:crosses val="autoZero"/>
        <c:auto val="1"/>
        <c:lblAlgn val="ctr"/>
        <c:lblOffset val="100"/>
        <c:noMultiLvlLbl val="0"/>
      </c:catAx>
      <c:valAx>
        <c:axId val="606741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674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323.16059999999999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3304"/>
        <c:axId val="604391928"/>
      </c:barChart>
      <c:catAx>
        <c:axId val="60438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1928"/>
        <c:crosses val="autoZero"/>
        <c:auto val="1"/>
        <c:lblAlgn val="ctr"/>
        <c:lblOffset val="100"/>
        <c:noMultiLvlLbl val="0"/>
      </c:catAx>
      <c:valAx>
        <c:axId val="60439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0.73277539999999997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90360"/>
        <c:axId val="604393104"/>
      </c:barChart>
      <c:catAx>
        <c:axId val="60439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93104"/>
        <c:crosses val="autoZero"/>
        <c:auto val="1"/>
        <c:lblAlgn val="ctr"/>
        <c:lblOffset val="100"/>
        <c:noMultiLvlLbl val="0"/>
      </c:catAx>
      <c:valAx>
        <c:axId val="604393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9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10.941228000000001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5264"/>
        <c:axId val="604381344"/>
      </c:barChart>
      <c:catAx>
        <c:axId val="60438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4381344"/>
        <c:crosses val="autoZero"/>
        <c:auto val="1"/>
        <c:lblAlgn val="ctr"/>
        <c:lblOffset val="100"/>
        <c:noMultiLvlLbl val="0"/>
      </c:catAx>
      <c:valAx>
        <c:axId val="60438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5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1.6301619000000001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4385656"/>
        <c:axId val="525469104"/>
      </c:barChart>
      <c:catAx>
        <c:axId val="60438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469104"/>
        <c:crosses val="autoZero"/>
        <c:auto val="1"/>
        <c:lblAlgn val="ctr"/>
        <c:lblOffset val="100"/>
        <c:noMultiLvlLbl val="0"/>
      </c:catAx>
      <c:valAx>
        <c:axId val="52546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438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505.86883999999998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638632"/>
        <c:axId val="523164792"/>
      </c:barChart>
      <c:catAx>
        <c:axId val="52263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164792"/>
        <c:crosses val="autoZero"/>
        <c:auto val="1"/>
        <c:lblAlgn val="ctr"/>
        <c:lblOffset val="100"/>
        <c:noMultiLvlLbl val="0"/>
      </c:catAx>
      <c:valAx>
        <c:axId val="52316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63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10.532596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965680"/>
        <c:axId val="605963720"/>
      </c:barChart>
      <c:catAx>
        <c:axId val="60596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963720"/>
        <c:crosses val="autoZero"/>
        <c:auto val="1"/>
        <c:lblAlgn val="ctr"/>
        <c:lblOffset val="100"/>
        <c:noMultiLvlLbl val="0"/>
      </c:catAx>
      <c:valAx>
        <c:axId val="60596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96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박영희, ID : H1900931)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18일 14:59:40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1111.1095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40.072560000000003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20.037443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78.185000000000002</v>
      </c>
      <c r="G8" s="59">
        <f>'DRIs DATA 입력'!G8</f>
        <v>6.3680000000000003</v>
      </c>
      <c r="H8" s="59">
        <f>'DRIs DATA 입력'!H8</f>
        <v>15.446999999999999</v>
      </c>
      <c r="I8" s="46"/>
      <c r="J8" s="59" t="s">
        <v>215</v>
      </c>
      <c r="K8" s="59">
        <f>'DRIs DATA 입력'!K8</f>
        <v>16.003</v>
      </c>
      <c r="L8" s="59">
        <f>'DRIs DATA 입력'!L8</f>
        <v>6.3860000000000001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507.02834999999999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16.729544000000001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0.70891755999999995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323.16059999999999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117.01895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1.0767382000000001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0.73277539999999997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10.941228000000001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1.6301619000000001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505.86883999999998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10.532596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0.95362809999999998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2.2078326000000001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545.17615000000001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840.89099999999996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6024.7466000000004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2594.2885999999999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79.355900000000005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83.823554999999999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10.329256000000001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6.8919896999999999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442.20947000000001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9.5187090000000004E-4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3.4716659000000001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42.972377999999999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50.499189999999999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1" sqref="H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5" customHeight="1" x14ac:dyDescent="0.3">
      <c r="A1" s="62" t="s">
        <v>310</v>
      </c>
      <c r="B1" s="61" t="s">
        <v>311</v>
      </c>
      <c r="G1" s="62" t="s">
        <v>312</v>
      </c>
      <c r="H1" s="61" t="s">
        <v>313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288</v>
      </c>
      <c r="F4" s="70"/>
      <c r="G4" s="70"/>
      <c r="H4" s="71"/>
      <c r="J4" s="69" t="s">
        <v>289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315</v>
      </c>
      <c r="V4" s="67"/>
      <c r="W4" s="67"/>
      <c r="X4" s="67"/>
      <c r="Y4" s="67"/>
      <c r="Z4" s="67"/>
    </row>
    <row r="5" spans="1:27" x14ac:dyDescent="0.3">
      <c r="A5" s="65"/>
      <c r="B5" s="65" t="s">
        <v>316</v>
      </c>
      <c r="C5" s="65" t="s">
        <v>317</v>
      </c>
      <c r="E5" s="65"/>
      <c r="F5" s="65" t="s">
        <v>318</v>
      </c>
      <c r="G5" s="65" t="s">
        <v>319</v>
      </c>
      <c r="H5" s="65" t="s">
        <v>45</v>
      </c>
      <c r="J5" s="65"/>
      <c r="K5" s="65" t="s">
        <v>320</v>
      </c>
      <c r="L5" s="65" t="s">
        <v>321</v>
      </c>
      <c r="N5" s="65"/>
      <c r="O5" s="65" t="s">
        <v>292</v>
      </c>
      <c r="P5" s="65" t="s">
        <v>322</v>
      </c>
      <c r="Q5" s="65" t="s">
        <v>279</v>
      </c>
      <c r="R5" s="65" t="s">
        <v>323</v>
      </c>
      <c r="S5" s="65" t="s">
        <v>278</v>
      </c>
      <c r="U5" s="65"/>
      <c r="V5" s="65" t="s">
        <v>324</v>
      </c>
      <c r="W5" s="65" t="s">
        <v>298</v>
      </c>
      <c r="X5" s="65" t="s">
        <v>325</v>
      </c>
      <c r="Y5" s="65" t="s">
        <v>290</v>
      </c>
      <c r="Z5" s="65" t="s">
        <v>317</v>
      </c>
    </row>
    <row r="6" spans="1:27" x14ac:dyDescent="0.3">
      <c r="A6" s="65" t="s">
        <v>314</v>
      </c>
      <c r="B6" s="65">
        <v>1600</v>
      </c>
      <c r="C6" s="65">
        <v>1111.1095</v>
      </c>
      <c r="E6" s="65" t="s">
        <v>326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327</v>
      </c>
      <c r="O6" s="65">
        <v>40</v>
      </c>
      <c r="P6" s="65">
        <v>45</v>
      </c>
      <c r="Q6" s="65">
        <v>0</v>
      </c>
      <c r="R6" s="65">
        <v>0</v>
      </c>
      <c r="S6" s="65">
        <v>40.072560000000003</v>
      </c>
      <c r="U6" s="65" t="s">
        <v>280</v>
      </c>
      <c r="V6" s="65">
        <v>0</v>
      </c>
      <c r="W6" s="65">
        <v>0</v>
      </c>
      <c r="X6" s="65">
        <v>20</v>
      </c>
      <c r="Y6" s="65">
        <v>0</v>
      </c>
      <c r="Z6" s="65">
        <v>20.037443</v>
      </c>
    </row>
    <row r="7" spans="1:27" x14ac:dyDescent="0.3">
      <c r="E7" s="65" t="s">
        <v>300</v>
      </c>
      <c r="F7" s="65">
        <v>65</v>
      </c>
      <c r="G7" s="65">
        <v>30</v>
      </c>
      <c r="H7" s="65">
        <v>20</v>
      </c>
      <c r="J7" s="65" t="s">
        <v>328</v>
      </c>
      <c r="K7" s="65">
        <v>1</v>
      </c>
      <c r="L7" s="65">
        <v>10</v>
      </c>
    </row>
    <row r="8" spans="1:27" x14ac:dyDescent="0.3">
      <c r="E8" s="65" t="s">
        <v>301</v>
      </c>
      <c r="F8" s="65">
        <v>78.185000000000002</v>
      </c>
      <c r="G8" s="65">
        <v>6.3680000000000003</v>
      </c>
      <c r="H8" s="65">
        <v>15.446999999999999</v>
      </c>
      <c r="J8" s="65" t="s">
        <v>329</v>
      </c>
      <c r="K8" s="65">
        <v>16.003</v>
      </c>
      <c r="L8" s="65">
        <v>6.3860000000000001</v>
      </c>
    </row>
    <row r="13" spans="1:27" x14ac:dyDescent="0.3">
      <c r="A13" s="66" t="s">
        <v>330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291</v>
      </c>
      <c r="B14" s="67"/>
      <c r="C14" s="67"/>
      <c r="D14" s="67"/>
      <c r="E14" s="67"/>
      <c r="F14" s="67"/>
      <c r="H14" s="67" t="s">
        <v>302</v>
      </c>
      <c r="I14" s="67"/>
      <c r="J14" s="67"/>
      <c r="K14" s="67"/>
      <c r="L14" s="67"/>
      <c r="M14" s="67"/>
      <c r="O14" s="67" t="s">
        <v>331</v>
      </c>
      <c r="P14" s="67"/>
      <c r="Q14" s="67"/>
      <c r="R14" s="67"/>
      <c r="S14" s="67"/>
      <c r="T14" s="67"/>
      <c r="V14" s="67" t="s">
        <v>332</v>
      </c>
      <c r="W14" s="67"/>
      <c r="X14" s="67"/>
      <c r="Y14" s="67"/>
      <c r="Z14" s="67"/>
      <c r="AA14" s="67"/>
    </row>
    <row r="15" spans="1:27" x14ac:dyDescent="0.3">
      <c r="A15" s="65"/>
      <c r="B15" s="65" t="s">
        <v>324</v>
      </c>
      <c r="C15" s="65" t="s">
        <v>322</v>
      </c>
      <c r="D15" s="65" t="s">
        <v>279</v>
      </c>
      <c r="E15" s="65" t="s">
        <v>323</v>
      </c>
      <c r="F15" s="65" t="s">
        <v>278</v>
      </c>
      <c r="H15" s="65"/>
      <c r="I15" s="65" t="s">
        <v>292</v>
      </c>
      <c r="J15" s="65" t="s">
        <v>298</v>
      </c>
      <c r="K15" s="65" t="s">
        <v>279</v>
      </c>
      <c r="L15" s="65" t="s">
        <v>323</v>
      </c>
      <c r="M15" s="65" t="s">
        <v>317</v>
      </c>
      <c r="O15" s="65"/>
      <c r="P15" s="65" t="s">
        <v>324</v>
      </c>
      <c r="Q15" s="65" t="s">
        <v>298</v>
      </c>
      <c r="R15" s="65" t="s">
        <v>279</v>
      </c>
      <c r="S15" s="65" t="s">
        <v>323</v>
      </c>
      <c r="T15" s="65" t="s">
        <v>317</v>
      </c>
      <c r="V15" s="65"/>
      <c r="W15" s="65" t="s">
        <v>324</v>
      </c>
      <c r="X15" s="65" t="s">
        <v>322</v>
      </c>
      <c r="Y15" s="65" t="s">
        <v>325</v>
      </c>
      <c r="Z15" s="65" t="s">
        <v>323</v>
      </c>
      <c r="AA15" s="65" t="s">
        <v>278</v>
      </c>
    </row>
    <row r="16" spans="1:27" x14ac:dyDescent="0.3">
      <c r="A16" s="65" t="s">
        <v>333</v>
      </c>
      <c r="B16" s="65">
        <v>410</v>
      </c>
      <c r="C16" s="65">
        <v>550</v>
      </c>
      <c r="D16" s="65">
        <v>0</v>
      </c>
      <c r="E16" s="65">
        <v>3000</v>
      </c>
      <c r="F16" s="65">
        <v>507.02834999999999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16.729544000000001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0.70891755999999995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323.16059999999999</v>
      </c>
    </row>
    <row r="23" spans="1:62" x14ac:dyDescent="0.3">
      <c r="A23" s="66" t="s">
        <v>334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293</v>
      </c>
      <c r="B24" s="67"/>
      <c r="C24" s="67"/>
      <c r="D24" s="67"/>
      <c r="E24" s="67"/>
      <c r="F24" s="67"/>
      <c r="H24" s="67" t="s">
        <v>294</v>
      </c>
      <c r="I24" s="67"/>
      <c r="J24" s="67"/>
      <c r="K24" s="67"/>
      <c r="L24" s="67"/>
      <c r="M24" s="67"/>
      <c r="O24" s="67" t="s">
        <v>281</v>
      </c>
      <c r="P24" s="67"/>
      <c r="Q24" s="67"/>
      <c r="R24" s="67"/>
      <c r="S24" s="67"/>
      <c r="T24" s="67"/>
      <c r="V24" s="67" t="s">
        <v>303</v>
      </c>
      <c r="W24" s="67"/>
      <c r="X24" s="67"/>
      <c r="Y24" s="67"/>
      <c r="Z24" s="67"/>
      <c r="AA24" s="67"/>
      <c r="AC24" s="67" t="s">
        <v>282</v>
      </c>
      <c r="AD24" s="67"/>
      <c r="AE24" s="67"/>
      <c r="AF24" s="67"/>
      <c r="AG24" s="67"/>
      <c r="AH24" s="67"/>
      <c r="AJ24" s="67" t="s">
        <v>295</v>
      </c>
      <c r="AK24" s="67"/>
      <c r="AL24" s="67"/>
      <c r="AM24" s="67"/>
      <c r="AN24" s="67"/>
      <c r="AO24" s="67"/>
      <c r="AQ24" s="67" t="s">
        <v>335</v>
      </c>
      <c r="AR24" s="67"/>
      <c r="AS24" s="67"/>
      <c r="AT24" s="67"/>
      <c r="AU24" s="67"/>
      <c r="AV24" s="67"/>
      <c r="AX24" s="67" t="s">
        <v>283</v>
      </c>
      <c r="AY24" s="67"/>
      <c r="AZ24" s="67"/>
      <c r="BA24" s="67"/>
      <c r="BB24" s="67"/>
      <c r="BC24" s="67"/>
      <c r="BE24" s="67" t="s">
        <v>284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324</v>
      </c>
      <c r="C25" s="65" t="s">
        <v>322</v>
      </c>
      <c r="D25" s="65" t="s">
        <v>279</v>
      </c>
      <c r="E25" s="65" t="s">
        <v>323</v>
      </c>
      <c r="F25" s="65" t="s">
        <v>278</v>
      </c>
      <c r="H25" s="65"/>
      <c r="I25" s="65" t="s">
        <v>292</v>
      </c>
      <c r="J25" s="65" t="s">
        <v>298</v>
      </c>
      <c r="K25" s="65" t="s">
        <v>279</v>
      </c>
      <c r="L25" s="65" t="s">
        <v>323</v>
      </c>
      <c r="M25" s="65" t="s">
        <v>278</v>
      </c>
      <c r="O25" s="65"/>
      <c r="P25" s="65" t="s">
        <v>324</v>
      </c>
      <c r="Q25" s="65" t="s">
        <v>298</v>
      </c>
      <c r="R25" s="65" t="s">
        <v>279</v>
      </c>
      <c r="S25" s="65" t="s">
        <v>290</v>
      </c>
      <c r="T25" s="65" t="s">
        <v>278</v>
      </c>
      <c r="V25" s="65"/>
      <c r="W25" s="65" t="s">
        <v>292</v>
      </c>
      <c r="X25" s="65" t="s">
        <v>322</v>
      </c>
      <c r="Y25" s="65" t="s">
        <v>325</v>
      </c>
      <c r="Z25" s="65" t="s">
        <v>290</v>
      </c>
      <c r="AA25" s="65" t="s">
        <v>278</v>
      </c>
      <c r="AC25" s="65"/>
      <c r="AD25" s="65" t="s">
        <v>292</v>
      </c>
      <c r="AE25" s="65" t="s">
        <v>322</v>
      </c>
      <c r="AF25" s="65" t="s">
        <v>279</v>
      </c>
      <c r="AG25" s="65" t="s">
        <v>290</v>
      </c>
      <c r="AH25" s="65" t="s">
        <v>278</v>
      </c>
      <c r="AJ25" s="65"/>
      <c r="AK25" s="65" t="s">
        <v>292</v>
      </c>
      <c r="AL25" s="65" t="s">
        <v>298</v>
      </c>
      <c r="AM25" s="65" t="s">
        <v>279</v>
      </c>
      <c r="AN25" s="65" t="s">
        <v>290</v>
      </c>
      <c r="AO25" s="65" t="s">
        <v>278</v>
      </c>
      <c r="AQ25" s="65"/>
      <c r="AR25" s="65" t="s">
        <v>324</v>
      </c>
      <c r="AS25" s="65" t="s">
        <v>322</v>
      </c>
      <c r="AT25" s="65" t="s">
        <v>279</v>
      </c>
      <c r="AU25" s="65" t="s">
        <v>290</v>
      </c>
      <c r="AV25" s="65" t="s">
        <v>278</v>
      </c>
      <c r="AX25" s="65"/>
      <c r="AY25" s="65" t="s">
        <v>292</v>
      </c>
      <c r="AZ25" s="65" t="s">
        <v>298</v>
      </c>
      <c r="BA25" s="65" t="s">
        <v>279</v>
      </c>
      <c r="BB25" s="65" t="s">
        <v>290</v>
      </c>
      <c r="BC25" s="65" t="s">
        <v>278</v>
      </c>
      <c r="BE25" s="65"/>
      <c r="BF25" s="65" t="s">
        <v>324</v>
      </c>
      <c r="BG25" s="65" t="s">
        <v>298</v>
      </c>
      <c r="BH25" s="65" t="s">
        <v>325</v>
      </c>
      <c r="BI25" s="65" t="s">
        <v>290</v>
      </c>
      <c r="BJ25" s="65" t="s">
        <v>317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117.01895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1.0767382000000001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0.73277539999999997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10.941228000000001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1.6301619000000001</v>
      </c>
      <c r="AJ26" s="65" t="s">
        <v>296</v>
      </c>
      <c r="AK26" s="65">
        <v>320</v>
      </c>
      <c r="AL26" s="65">
        <v>400</v>
      </c>
      <c r="AM26" s="65">
        <v>0</v>
      </c>
      <c r="AN26" s="65">
        <v>1000</v>
      </c>
      <c r="AO26" s="65">
        <v>505.86883999999998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10.532596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0.95362809999999998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2.2078326000000001</v>
      </c>
    </row>
    <row r="33" spans="1:68" x14ac:dyDescent="0.3">
      <c r="A33" s="66" t="s">
        <v>304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305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336</v>
      </c>
      <c r="W34" s="67"/>
      <c r="X34" s="67"/>
      <c r="Y34" s="67"/>
      <c r="Z34" s="67"/>
      <c r="AA34" s="67"/>
      <c r="AC34" s="67" t="s">
        <v>337</v>
      </c>
      <c r="AD34" s="67"/>
      <c r="AE34" s="67"/>
      <c r="AF34" s="67"/>
      <c r="AG34" s="67"/>
      <c r="AH34" s="67"/>
      <c r="AJ34" s="67" t="s">
        <v>285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292</v>
      </c>
      <c r="C35" s="65" t="s">
        <v>298</v>
      </c>
      <c r="D35" s="65" t="s">
        <v>279</v>
      </c>
      <c r="E35" s="65" t="s">
        <v>290</v>
      </c>
      <c r="F35" s="65" t="s">
        <v>317</v>
      </c>
      <c r="H35" s="65"/>
      <c r="I35" s="65" t="s">
        <v>292</v>
      </c>
      <c r="J35" s="65" t="s">
        <v>298</v>
      </c>
      <c r="K35" s="65" t="s">
        <v>279</v>
      </c>
      <c r="L35" s="65" t="s">
        <v>290</v>
      </c>
      <c r="M35" s="65" t="s">
        <v>278</v>
      </c>
      <c r="O35" s="65"/>
      <c r="P35" s="65" t="s">
        <v>292</v>
      </c>
      <c r="Q35" s="65" t="s">
        <v>322</v>
      </c>
      <c r="R35" s="65" t="s">
        <v>279</v>
      </c>
      <c r="S35" s="65" t="s">
        <v>323</v>
      </c>
      <c r="T35" s="65" t="s">
        <v>278</v>
      </c>
      <c r="V35" s="65"/>
      <c r="W35" s="65" t="s">
        <v>292</v>
      </c>
      <c r="X35" s="65" t="s">
        <v>298</v>
      </c>
      <c r="Y35" s="65" t="s">
        <v>279</v>
      </c>
      <c r="Z35" s="65" t="s">
        <v>290</v>
      </c>
      <c r="AA35" s="65" t="s">
        <v>278</v>
      </c>
      <c r="AC35" s="65"/>
      <c r="AD35" s="65" t="s">
        <v>324</v>
      </c>
      <c r="AE35" s="65" t="s">
        <v>298</v>
      </c>
      <c r="AF35" s="65" t="s">
        <v>279</v>
      </c>
      <c r="AG35" s="65" t="s">
        <v>323</v>
      </c>
      <c r="AH35" s="65" t="s">
        <v>278</v>
      </c>
      <c r="AJ35" s="65"/>
      <c r="AK35" s="65" t="s">
        <v>292</v>
      </c>
      <c r="AL35" s="65" t="s">
        <v>298</v>
      </c>
      <c r="AM35" s="65" t="s">
        <v>279</v>
      </c>
      <c r="AN35" s="65" t="s">
        <v>290</v>
      </c>
      <c r="AO35" s="65" t="s">
        <v>317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545.17615000000001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840.89099999999996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6024.7466000000004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2594.2885999999999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79.355900000000005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83.823554999999999</v>
      </c>
    </row>
    <row r="43" spans="1:68" x14ac:dyDescent="0.3">
      <c r="A43" s="66" t="s">
        <v>306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338</v>
      </c>
      <c r="B44" s="67"/>
      <c r="C44" s="67"/>
      <c r="D44" s="67"/>
      <c r="E44" s="67"/>
      <c r="F44" s="67"/>
      <c r="H44" s="67" t="s">
        <v>286</v>
      </c>
      <c r="I44" s="67"/>
      <c r="J44" s="67"/>
      <c r="K44" s="67"/>
      <c r="L44" s="67"/>
      <c r="M44" s="67"/>
      <c r="O44" s="67" t="s">
        <v>339</v>
      </c>
      <c r="P44" s="67"/>
      <c r="Q44" s="67"/>
      <c r="R44" s="67"/>
      <c r="S44" s="67"/>
      <c r="T44" s="67"/>
      <c r="V44" s="67" t="s">
        <v>340</v>
      </c>
      <c r="W44" s="67"/>
      <c r="X44" s="67"/>
      <c r="Y44" s="67"/>
      <c r="Z44" s="67"/>
      <c r="AA44" s="67"/>
      <c r="AC44" s="67" t="s">
        <v>307</v>
      </c>
      <c r="AD44" s="67"/>
      <c r="AE44" s="67"/>
      <c r="AF44" s="67"/>
      <c r="AG44" s="67"/>
      <c r="AH44" s="67"/>
      <c r="AJ44" s="67" t="s">
        <v>308</v>
      </c>
      <c r="AK44" s="67"/>
      <c r="AL44" s="67"/>
      <c r="AM44" s="67"/>
      <c r="AN44" s="67"/>
      <c r="AO44" s="67"/>
      <c r="AQ44" s="67" t="s">
        <v>309</v>
      </c>
      <c r="AR44" s="67"/>
      <c r="AS44" s="67"/>
      <c r="AT44" s="67"/>
      <c r="AU44" s="67"/>
      <c r="AV44" s="67"/>
      <c r="AX44" s="67" t="s">
        <v>287</v>
      </c>
      <c r="AY44" s="67"/>
      <c r="AZ44" s="67"/>
      <c r="BA44" s="67"/>
      <c r="BB44" s="67"/>
      <c r="BC44" s="67"/>
      <c r="BE44" s="67" t="s">
        <v>297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324</v>
      </c>
      <c r="C45" s="65" t="s">
        <v>298</v>
      </c>
      <c r="D45" s="65" t="s">
        <v>325</v>
      </c>
      <c r="E45" s="65" t="s">
        <v>290</v>
      </c>
      <c r="F45" s="65" t="s">
        <v>278</v>
      </c>
      <c r="H45" s="65"/>
      <c r="I45" s="65" t="s">
        <v>324</v>
      </c>
      <c r="J45" s="65" t="s">
        <v>298</v>
      </c>
      <c r="K45" s="65" t="s">
        <v>279</v>
      </c>
      <c r="L45" s="65" t="s">
        <v>290</v>
      </c>
      <c r="M45" s="65" t="s">
        <v>278</v>
      </c>
      <c r="O45" s="65"/>
      <c r="P45" s="65" t="s">
        <v>292</v>
      </c>
      <c r="Q45" s="65" t="s">
        <v>322</v>
      </c>
      <c r="R45" s="65" t="s">
        <v>279</v>
      </c>
      <c r="S45" s="65" t="s">
        <v>290</v>
      </c>
      <c r="T45" s="65" t="s">
        <v>278</v>
      </c>
      <c r="V45" s="65"/>
      <c r="W45" s="65" t="s">
        <v>324</v>
      </c>
      <c r="X45" s="65" t="s">
        <v>322</v>
      </c>
      <c r="Y45" s="65" t="s">
        <v>325</v>
      </c>
      <c r="Z45" s="65" t="s">
        <v>290</v>
      </c>
      <c r="AA45" s="65" t="s">
        <v>278</v>
      </c>
      <c r="AC45" s="65"/>
      <c r="AD45" s="65" t="s">
        <v>324</v>
      </c>
      <c r="AE45" s="65" t="s">
        <v>298</v>
      </c>
      <c r="AF45" s="65" t="s">
        <v>279</v>
      </c>
      <c r="AG45" s="65" t="s">
        <v>323</v>
      </c>
      <c r="AH45" s="65" t="s">
        <v>278</v>
      </c>
      <c r="AJ45" s="65"/>
      <c r="AK45" s="65" t="s">
        <v>292</v>
      </c>
      <c r="AL45" s="65" t="s">
        <v>298</v>
      </c>
      <c r="AM45" s="65" t="s">
        <v>325</v>
      </c>
      <c r="AN45" s="65" t="s">
        <v>290</v>
      </c>
      <c r="AO45" s="65" t="s">
        <v>278</v>
      </c>
      <c r="AQ45" s="65"/>
      <c r="AR45" s="65" t="s">
        <v>292</v>
      </c>
      <c r="AS45" s="65" t="s">
        <v>298</v>
      </c>
      <c r="AT45" s="65" t="s">
        <v>279</v>
      </c>
      <c r="AU45" s="65" t="s">
        <v>290</v>
      </c>
      <c r="AV45" s="65" t="s">
        <v>278</v>
      </c>
      <c r="AX45" s="65"/>
      <c r="AY45" s="65" t="s">
        <v>292</v>
      </c>
      <c r="AZ45" s="65" t="s">
        <v>322</v>
      </c>
      <c r="BA45" s="65" t="s">
        <v>279</v>
      </c>
      <c r="BB45" s="65" t="s">
        <v>290</v>
      </c>
      <c r="BC45" s="65" t="s">
        <v>317</v>
      </c>
      <c r="BE45" s="65"/>
      <c r="BF45" s="65" t="s">
        <v>292</v>
      </c>
      <c r="BG45" s="65" t="s">
        <v>298</v>
      </c>
      <c r="BH45" s="65" t="s">
        <v>279</v>
      </c>
      <c r="BI45" s="65" t="s">
        <v>290</v>
      </c>
      <c r="BJ45" s="65" t="s">
        <v>278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10.329256000000001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6.8919896999999999</v>
      </c>
      <c r="O46" s="65" t="s">
        <v>341</v>
      </c>
      <c r="P46" s="65">
        <v>600</v>
      </c>
      <c r="Q46" s="65">
        <v>800</v>
      </c>
      <c r="R46" s="65">
        <v>0</v>
      </c>
      <c r="S46" s="65">
        <v>10000</v>
      </c>
      <c r="T46" s="65">
        <v>442.20947000000001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9.5187090000000004E-4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3.4716659000000001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42.972377999999999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50.499189999999999</v>
      </c>
      <c r="AX46" s="65" t="s">
        <v>299</v>
      </c>
      <c r="AY46" s="65"/>
      <c r="AZ46" s="65"/>
      <c r="BA46" s="65"/>
      <c r="BB46" s="65"/>
      <c r="BC46" s="65"/>
      <c r="BE46" s="65" t="s">
        <v>342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343</v>
      </c>
      <c r="B2" s="61" t="s">
        <v>344</v>
      </c>
      <c r="C2" s="61" t="s">
        <v>276</v>
      </c>
      <c r="D2" s="61">
        <v>72</v>
      </c>
      <c r="E2" s="61">
        <v>1111.1095</v>
      </c>
      <c r="F2" s="61">
        <v>202.82968</v>
      </c>
      <c r="G2" s="61">
        <v>16.520810000000001</v>
      </c>
      <c r="H2" s="61">
        <v>13.2804985</v>
      </c>
      <c r="I2" s="61">
        <v>3.2403102000000001</v>
      </c>
      <c r="J2" s="61">
        <v>40.072560000000003</v>
      </c>
      <c r="K2" s="61">
        <v>24.910506999999999</v>
      </c>
      <c r="L2" s="61">
        <v>15.162051999999999</v>
      </c>
      <c r="M2" s="61">
        <v>20.037443</v>
      </c>
      <c r="N2" s="61">
        <v>1.2420692</v>
      </c>
      <c r="O2" s="61">
        <v>10.886971000000001</v>
      </c>
      <c r="P2" s="61">
        <v>525.20496000000003</v>
      </c>
      <c r="Q2" s="61">
        <v>25.709446</v>
      </c>
      <c r="R2" s="61">
        <v>507.02834999999999</v>
      </c>
      <c r="S2" s="61">
        <v>13.988384</v>
      </c>
      <c r="T2" s="61">
        <v>5916.4804999999997</v>
      </c>
      <c r="U2" s="61">
        <v>0.70891755999999995</v>
      </c>
      <c r="V2" s="61">
        <v>16.729544000000001</v>
      </c>
      <c r="W2" s="61">
        <v>323.16059999999999</v>
      </c>
      <c r="X2" s="61">
        <v>117.01895</v>
      </c>
      <c r="Y2" s="61">
        <v>1.0767382000000001</v>
      </c>
      <c r="Z2" s="61">
        <v>0.73277539999999997</v>
      </c>
      <c r="AA2" s="61">
        <v>10.941228000000001</v>
      </c>
      <c r="AB2" s="61">
        <v>1.6301619000000001</v>
      </c>
      <c r="AC2" s="61">
        <v>505.86883999999998</v>
      </c>
      <c r="AD2" s="61">
        <v>10.532596</v>
      </c>
      <c r="AE2" s="61">
        <v>0.95362809999999998</v>
      </c>
      <c r="AF2" s="61">
        <v>2.2078326000000001</v>
      </c>
      <c r="AG2" s="61">
        <v>545.17615000000001</v>
      </c>
      <c r="AH2" s="61">
        <v>244.69368</v>
      </c>
      <c r="AI2" s="61">
        <v>300.48244999999997</v>
      </c>
      <c r="AJ2" s="61">
        <v>840.89099999999996</v>
      </c>
      <c r="AK2" s="61">
        <v>6024.7466000000004</v>
      </c>
      <c r="AL2" s="61">
        <v>79.355900000000005</v>
      </c>
      <c r="AM2" s="61">
        <v>2594.2885999999999</v>
      </c>
      <c r="AN2" s="61">
        <v>83.823554999999999</v>
      </c>
      <c r="AO2" s="61">
        <v>10.329256000000001</v>
      </c>
      <c r="AP2" s="61">
        <v>8.2255889999999994</v>
      </c>
      <c r="AQ2" s="61">
        <v>2.1036679999999999</v>
      </c>
      <c r="AR2" s="61">
        <v>6.8919896999999999</v>
      </c>
      <c r="AS2" s="61">
        <v>442.20947000000001</v>
      </c>
      <c r="AT2" s="61">
        <v>9.5187090000000004E-4</v>
      </c>
      <c r="AU2" s="61">
        <v>3.4716659000000001</v>
      </c>
      <c r="AV2" s="61">
        <v>42.972377999999999</v>
      </c>
      <c r="AW2" s="61">
        <v>50.499189999999999</v>
      </c>
      <c r="AX2" s="61">
        <v>0.21821520999999999</v>
      </c>
      <c r="AY2" s="61">
        <v>0.27988394999999999</v>
      </c>
      <c r="AZ2" s="61">
        <v>65.873140000000006</v>
      </c>
      <c r="BA2" s="61">
        <v>12.044223000000001</v>
      </c>
      <c r="BB2" s="61">
        <v>2.4814563000000001</v>
      </c>
      <c r="BC2" s="61">
        <v>3.5942850000000002</v>
      </c>
      <c r="BD2" s="61">
        <v>5.9553349999999998</v>
      </c>
      <c r="BE2" s="61">
        <v>0.18302186000000001</v>
      </c>
      <c r="BF2" s="61">
        <v>1.4562744999999999</v>
      </c>
      <c r="BG2" s="61">
        <v>0</v>
      </c>
      <c r="BH2" s="61">
        <v>0</v>
      </c>
      <c r="BI2" s="61">
        <v>0</v>
      </c>
      <c r="BJ2" s="61">
        <v>5.7593399999999999E-3</v>
      </c>
      <c r="BK2" s="61">
        <v>0</v>
      </c>
      <c r="BL2" s="61">
        <v>0.34906098000000002</v>
      </c>
      <c r="BM2" s="61">
        <v>4.5110989999999997</v>
      </c>
      <c r="BN2" s="61">
        <v>1.5155782</v>
      </c>
      <c r="BO2" s="61">
        <v>63.062603000000003</v>
      </c>
      <c r="BP2" s="61">
        <v>13.724487999999999</v>
      </c>
      <c r="BQ2" s="61">
        <v>21.074798999999999</v>
      </c>
      <c r="BR2" s="61">
        <v>68.122635000000002</v>
      </c>
      <c r="BS2" s="61">
        <v>7.7750173</v>
      </c>
      <c r="BT2" s="61">
        <v>19.03539</v>
      </c>
      <c r="BU2" s="61">
        <v>6.9478075999999996E-5</v>
      </c>
      <c r="BV2" s="61">
        <v>4.0497421999999998E-2</v>
      </c>
      <c r="BW2" s="61">
        <v>1.1912729</v>
      </c>
      <c r="BX2" s="61">
        <v>1.1278520999999999</v>
      </c>
      <c r="BY2" s="61">
        <v>1.5765571999999999E-2</v>
      </c>
      <c r="BZ2" s="61">
        <v>2.3428009000000001E-4</v>
      </c>
      <c r="CA2" s="61">
        <v>8.0346819999999999E-2</v>
      </c>
      <c r="CB2" s="61">
        <v>2.8542673000000001E-2</v>
      </c>
      <c r="CC2" s="61">
        <v>1.2454115999999999E-2</v>
      </c>
      <c r="CD2" s="61">
        <v>0.32821669999999997</v>
      </c>
      <c r="CE2" s="61">
        <v>1.1558761000000001E-2</v>
      </c>
      <c r="CF2" s="61">
        <v>9.8781430000000003E-2</v>
      </c>
      <c r="CG2" s="61">
        <v>0</v>
      </c>
      <c r="CH2" s="61">
        <v>3.7100997999999999E-4</v>
      </c>
      <c r="CI2" s="61">
        <v>0</v>
      </c>
      <c r="CJ2" s="61">
        <v>0.65245249999999999</v>
      </c>
      <c r="CK2" s="61">
        <v>2.9176723000000002E-3</v>
      </c>
      <c r="CL2" s="61">
        <v>1.414822E-2</v>
      </c>
      <c r="CM2" s="61">
        <v>4.0374639999999999</v>
      </c>
      <c r="CN2" s="61">
        <v>1493.788</v>
      </c>
      <c r="CO2" s="61">
        <v>2700.1758</v>
      </c>
      <c r="CP2" s="61">
        <v>1633.7865999999999</v>
      </c>
      <c r="CQ2" s="61">
        <v>659.6866</v>
      </c>
      <c r="CR2" s="61">
        <v>325.99444999999997</v>
      </c>
      <c r="CS2" s="61">
        <v>236.35964999999999</v>
      </c>
      <c r="CT2" s="61">
        <v>1455.0772999999999</v>
      </c>
      <c r="CU2" s="61">
        <v>964.09436000000005</v>
      </c>
      <c r="CV2" s="61">
        <v>761.72266000000002</v>
      </c>
      <c r="CW2" s="61">
        <v>996.45569999999998</v>
      </c>
      <c r="CX2" s="61">
        <v>299.18765000000002</v>
      </c>
      <c r="CY2" s="61">
        <v>2038.9401</v>
      </c>
      <c r="CZ2" s="61">
        <v>830.97095000000002</v>
      </c>
      <c r="DA2" s="61">
        <v>2327.2914999999998</v>
      </c>
      <c r="DB2" s="61">
        <v>2280.3804</v>
      </c>
      <c r="DC2" s="61">
        <v>2987.1606000000002</v>
      </c>
      <c r="DD2" s="61">
        <v>4411.6530000000002</v>
      </c>
      <c r="DE2" s="61">
        <v>962.48157000000003</v>
      </c>
      <c r="DF2" s="61">
        <v>2128.7597999999998</v>
      </c>
      <c r="DG2" s="61">
        <v>1006.60974</v>
      </c>
      <c r="DH2" s="61">
        <v>188.87616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12.044223000000001</v>
      </c>
      <c r="B6">
        <f>BB2</f>
        <v>2.4814563000000001</v>
      </c>
      <c r="C6">
        <f>BC2</f>
        <v>3.5942850000000002</v>
      </c>
      <c r="D6">
        <f>BD2</f>
        <v>5.9553349999999998</v>
      </c>
    </row>
    <row r="7" spans="1:113" x14ac:dyDescent="0.3">
      <c r="B7">
        <f>ROUND(B6/MAX($B$6,$C$6,$D$6),1)</f>
        <v>0.4</v>
      </c>
      <c r="C7">
        <f>ROUND(C6/MAX($B$6,$C$6,$D$6),1)</f>
        <v>0.6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10" sqref="E1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17951</v>
      </c>
      <c r="C2" s="56">
        <f ca="1">YEAR(TODAY())-YEAR(B2)+IF(TODAY()&gt;=DATE(YEAR(TODAY()),MONTH(B2),DAY(B2)),0,-1)</f>
        <v>72</v>
      </c>
      <c r="E2" s="52">
        <v>153.5</v>
      </c>
      <c r="F2" s="53" t="s">
        <v>275</v>
      </c>
      <c r="G2" s="52">
        <v>47.1</v>
      </c>
      <c r="H2" s="51" t="s">
        <v>40</v>
      </c>
      <c r="I2" s="72">
        <f>ROUND(G3/E3^2,1)</f>
        <v>20</v>
      </c>
    </row>
    <row r="3" spans="1:9" x14ac:dyDescent="0.3">
      <c r="E3" s="51">
        <f>E2/100</f>
        <v>1.5349999999999999</v>
      </c>
      <c r="F3" s="51" t="s">
        <v>39</v>
      </c>
      <c r="G3" s="51">
        <f>G2</f>
        <v>47.1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44487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박영희, ID : H1900931)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18일 14:59:40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5" sqref="AA2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44487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72</v>
      </c>
      <c r="G12" s="94"/>
      <c r="H12" s="94"/>
      <c r="I12" s="94"/>
      <c r="K12" s="123">
        <f>'개인정보 및 신체계측 입력'!E2</f>
        <v>153.5</v>
      </c>
      <c r="L12" s="124"/>
      <c r="M12" s="117">
        <f>'개인정보 및 신체계측 입력'!G2</f>
        <v>47.1</v>
      </c>
      <c r="N12" s="118"/>
      <c r="O12" s="113" t="s">
        <v>270</v>
      </c>
      <c r="P12" s="107"/>
      <c r="Q12" s="90">
        <f>'개인정보 및 신체계측 입력'!I2</f>
        <v>20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박영희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78.185000000000002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6.3680000000000003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15.446999999999999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0.4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0.6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6.4</v>
      </c>
      <c r="L72" s="36" t="s">
        <v>52</v>
      </c>
      <c r="M72" s="36">
        <f>ROUND('DRIs DATA'!K8,1)</f>
        <v>16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67.599999999999994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139.41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117.02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108.68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68.150000000000006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401.65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103.29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2021-10-18T06:09:23Z</dcterms:modified>
</cp:coreProperties>
</file>