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<sst xmlns="http://schemas.openxmlformats.org/spreadsheetml/2006/main" count="692" uniqueCount="338">
  <si>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</si>
  <si>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</si>
  <si>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</si>
  <si>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</si>
  <si>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</si>
  <si>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</si>
  <si>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</si>
  <si>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</si>
  <si>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</si>
  <si>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</si>
  <si>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</si>
  <si>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</si>
  <si>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</si>
  <si>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</si>
  <si>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</si>
  <si>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</si>
  <si>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</si>
  <si>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</si>
  <si>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</si>
  <si>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</si>
  <si>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</si>
  <si>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</si>
  <si>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</si>
  <si>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</si>
  <si>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</si>
  <si>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</si>
  <si>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</si>
  <si>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</si>
  <si>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</si>
  <si>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</si>
  <si>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</si>
  <si>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</si>
  <si>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</si>
  <si>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</si>
  <si>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</si>
  <si>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</si>
  <si>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</si>
  <si>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</si>
  <si>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</si>
  <si>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</si>
  <si>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</si>
  <si>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</si>
  <si>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</si>
  <si>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</si>
  <si>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</si>
  <si>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</si>
  <si>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</si>
  <si>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</si>
  <si>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</si>
  <si>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</si>
  <si>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</si>
  <si>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</si>
  <si>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</si>
  <si>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</si>
  <si>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</si>
  <si>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</si>
  <si>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</si>
  <si>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</si>
  <si>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</si>
  <si>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</si>
  <si>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</si>
  <si>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</si>
  <si>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</si>
  <si>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</si>
  <si>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</si>
  <si>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</si>
  <si>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</si>
  <si>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</si>
  <si>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</si>
  <si>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</si>
  <si>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</si>
  <si>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</si>
  <si>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</si>
  <si>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</si>
  <si>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</si>
  <si>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</si>
  <si>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</si>
  <si>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</si>
  <si>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</si>
  <si>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</si>
  <si>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</si>
  <si>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</si>
  <si>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</si>
  <si>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</si>
  <si>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</si>
  <si>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</si>
  <si>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</si>
  <si>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</si>
  <si>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</si>
  <si>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</si>
  <si>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</si>
  <si>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</si>
  <si>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</si>
  <si>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</si>
  <si>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</si>
  <si>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</si>
  <si>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</si>
  <si>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</si>
  <si>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</si>
  <si>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</si>
  <si>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</si>
  <si>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</si>
  <si>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</si>
  <si>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</si>
  <si>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</si>
  <si>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</si>
  <si>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</si>
  <si>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</si>
  <si>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</si>
  <si>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</si>
  <si>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</si>
  <si>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</si>
  <si>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</si>
  <si>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</si>
  <si>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</si>
  <si>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</si>
  <si>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</si>
  <si>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</si>
  <si>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</si>
  <si>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</si>
  <si>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</si>
  <si>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</si>
  <si>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</si>
  <si>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</si>
  <si>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</si>
  <si>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</si>
  <si>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</si>
  <si>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</si>
  <si>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</si>
  <si>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</si>
  <si>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</si>
  <si>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</si>
  <si>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</si>
  <si>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</si>
  <si>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</si>
  <si>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</si>
  <si>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</si>
  <si>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</si>
  <si>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</si>
  <si>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</si>
  <si>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</si>
  <si>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</si>
  <si>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</si>
  <si>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</si>
  <si>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</si>
  <si>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</si>
  <si>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</si>
  <si>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</si>
  <si>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</si>
  <si>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</si>
  <si>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</si>
  <si>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</si>
  <si>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</si>
  <si>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</si>
  <si>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</si>
  <si>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</si>
  <si>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</si>
  <si>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</si>
  <si>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</si>
  <si>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</si>
  <si>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</si>
  <si>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</si>
  <si>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</si>
  <si>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</si>
  <si>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</si>
  <si>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</si>
  <si>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</si>
  <si>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</si>
  <si>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</si>
  <si>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</si>
  <si>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</si>
  <si>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</si>
  <si>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</si>
  <si>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</si>
  <si>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</si>
  <si>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</si>
  <si>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</si>
  <si>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</si>
  <si>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</si>
  <si>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</si>
  <si>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</si>
  <si>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</si>
  <si>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</si>
  <si>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</si>
  <si>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</si>
  <si>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</si>
  <si>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</si>
  <si>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</si>
  <si>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</si>
  <si>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</si>
  <si>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</si>
  <si>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</si>
  <si>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</si>
  <si>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</si>
  <si>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</si>
  <si>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</si>
  <si>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</si>
  <si>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</si>
  <si>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</si>
  <si>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</si>
  <si>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</si>
  <si>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</si>
  <si>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</si>
  <si>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</si>
  <si>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</si>
  <si>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</si>
  <si>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</si>
  <si>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</si>
  <si>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</si>
  <si>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</si>
  <si>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</si>
  <si>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</si>
  <si>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</si>
  <si>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</si>
  <si>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</si>
  <si>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</si>
  <si>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</si>
  <si>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</si>
  <si>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</si>
  <si>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</si>
  <si>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</si>
  <si>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</si>
  <si>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</si>
  <si>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</si>
  <si>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</si>
  <si>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</si>
  <si>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</si>
  <si>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</si>
  <si>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</si>
  <si>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</si>
  <si>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</si>
  <si>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</si>
  <si>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</si>
  <si>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</si>
  <si>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</si>
  <si>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</si>
  <si>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</si>
  <si>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</si>
  <si>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</si>
  <si>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</si>
  <si>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</si>
  <si>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</si>
  <si>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</si>
  <si>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</si>
  <si>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</si>
  <si>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</si>
  <si>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</si>
  <si>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</si>
  <si>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</si>
  <si>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</si>
  <si>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</si>
  <si>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</si>
  <si>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</si>
  <si>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</si>
  <si>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</si>
  <si>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</si>
  <si>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</si>
  <si>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</si>
  <si>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</si>
  <si>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</si>
  <si>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</si>
  <si>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</si>
  <si>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</si>
  <si>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</si>
  <si>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</si>
  <si>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</si>
  <si>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</si>
  <si>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</si>
  <si>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</si>
  <si>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</si>
  <si>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</si>
  <si>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</si>
  <si>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</si>
  <si>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</si>
  <si>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</si>
  <si>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</si>
  <si>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출력시각</t>
    <phoneticPr fontId="1" type="noConversion"/>
  </si>
  <si>
    <t>다량영양소</t>
    <phoneticPr fontId="1" type="noConversion"/>
  </si>
  <si>
    <t>섭취량</t>
    <phoneticPr fontId="1" type="noConversion"/>
  </si>
  <si>
    <t>충분섭취량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</si>
  <si>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</si>
  <si>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</si>
  <si>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비타민K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</si>
  <si>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</si>
  <si>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</si>
  <si>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</si>
  <si>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</si>
  <si>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</si>
  <si>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</si>
  <si>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</si>
  <si>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</si>
  <si>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</si>
  <si>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</si>
  <si>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</si>
  <si>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</si>
  <si>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</si>
  <si>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</si>
  <si>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</si>
  <si>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</si>
  <si>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</si>
  <si>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n-6불포화</t>
    <phoneticPr fontId="1" type="noConversion"/>
  </si>
  <si>
    <t>상한섭취량</t>
    <phoneticPr fontId="1" type="noConversion"/>
  </si>
  <si>
    <t>에너지(kcal)</t>
    <phoneticPr fontId="1" type="noConversion"/>
  </si>
  <si>
    <t>단백질(g/일)</t>
    <phoneticPr fontId="1" type="noConversion"/>
  </si>
  <si>
    <t>비타민A</t>
    <phoneticPr fontId="1" type="noConversion"/>
  </si>
  <si>
    <t>비타민D</t>
    <phoneticPr fontId="1" type="noConversion"/>
  </si>
  <si>
    <t>평균필요량</t>
    <phoneticPr fontId="1" type="noConversion"/>
  </si>
  <si>
    <t>비타민C</t>
    <phoneticPr fontId="1" type="noConversion"/>
  </si>
  <si>
    <t>티아민</t>
    <phoneticPr fontId="1" type="noConversion"/>
  </si>
  <si>
    <t>엽산</t>
    <phoneticPr fontId="1" type="noConversion"/>
  </si>
  <si>
    <t>비타민B12</t>
    <phoneticPr fontId="1" type="noConversion"/>
  </si>
  <si>
    <t>엽산(μg DFE/일)</t>
    <phoneticPr fontId="1" type="noConversion"/>
  </si>
  <si>
    <t>철</t>
    <phoneticPr fontId="1" type="noConversion"/>
  </si>
  <si>
    <t>크롬</t>
    <phoneticPr fontId="1" type="noConversion"/>
  </si>
  <si>
    <t>권장섭취량</t>
    <phoneticPr fontId="1" type="noConversion"/>
  </si>
  <si>
    <t>몰리브덴(ug/일)</t>
    <phoneticPr fontId="1" type="noConversion"/>
  </si>
  <si>
    <t>정보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</si>
  <si>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</si>
  <si>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</si>
  <si>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</si>
  <si>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</si>
  <si>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</si>
  <si>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</si>
  <si>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</si>
  <si>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비타민A(μg RAE/일)</t>
    <phoneticPr fontId="1" type="noConversion"/>
  </si>
  <si>
    <t>니아신</t>
    <phoneticPr fontId="1" type="noConversion"/>
  </si>
  <si>
    <t>다량 무기질</t>
    <phoneticPr fontId="1" type="noConversion"/>
  </si>
  <si>
    <t>인</t>
    <phoneticPr fontId="1" type="noConversion"/>
  </si>
  <si>
    <t>미량 무기질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</si>
  <si>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</si>
  <si>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</si>
  <si>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</si>
  <si>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탄수화물</t>
    <phoneticPr fontId="1" type="noConversion"/>
  </si>
  <si>
    <t>(설문지 : FFQ 95문항 설문지, 사용자 : 조황현, ID : H1900932)</t>
  </si>
  <si>
    <t>2021년 10월 18일 15:01:08</t>
  </si>
  <si>
    <t>H1900932</t>
  </si>
  <si>
    <t>조황현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</si>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</sst>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111.15631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88400"/>
        <c:axId val="604382912"/>
      </c:barChart>
      <c:catAx>
        <c:axId val="60438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82912"/>
        <c:crosses val="autoZero"/>
        <c:auto val="1"/>
        <c:lblAlgn val="ctr"/>
        <c:lblOffset val="100"/>
        <c:noMultiLvlLbl val="0"/>
      </c:catAx>
      <c:valAx>
        <c:axId val="604382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8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2.2521765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1560"/>
        <c:axId val="605962152"/>
      </c:barChart>
      <c:catAx>
        <c:axId val="60597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2152"/>
        <c:crosses val="autoZero"/>
        <c:auto val="1"/>
        <c:lblAlgn val="ctr"/>
        <c:lblOffset val="100"/>
        <c:noMultiLvlLbl val="0"/>
      </c:catAx>
      <c:valAx>
        <c:axId val="60596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0.18507402000000001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2544"/>
        <c:axId val="605965288"/>
      </c:barChart>
      <c:catAx>
        <c:axId val="60596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5288"/>
        <c:crosses val="autoZero"/>
        <c:auto val="1"/>
        <c:lblAlgn val="ctr"/>
        <c:lblOffset val="100"/>
        <c:noMultiLvlLbl val="0"/>
      </c:catAx>
      <c:valAx>
        <c:axId val="60596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1986.992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4112"/>
        <c:axId val="605964504"/>
      </c:barChart>
      <c:catAx>
        <c:axId val="60596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4504"/>
        <c:crosses val="autoZero"/>
        <c:auto val="1"/>
        <c:lblAlgn val="ctr"/>
        <c:lblOffset val="100"/>
        <c:noMultiLvlLbl val="0"/>
      </c:catAx>
      <c:valAx>
        <c:axId val="605964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3575.9395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8816"/>
        <c:axId val="605964896"/>
      </c:barChart>
      <c:catAx>
        <c:axId val="60596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4896"/>
        <c:crosses val="autoZero"/>
        <c:auto val="1"/>
        <c:lblAlgn val="ctr"/>
        <c:lblOffset val="100"/>
        <c:noMultiLvlLbl val="0"/>
      </c:catAx>
      <c:valAx>
        <c:axId val="6059648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68.457530000000006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6072"/>
        <c:axId val="605973520"/>
      </c:barChart>
      <c:catAx>
        <c:axId val="60596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3520"/>
        <c:crosses val="autoZero"/>
        <c:auto val="1"/>
        <c:lblAlgn val="ctr"/>
        <c:lblOffset val="100"/>
        <c:noMultiLvlLbl val="0"/>
      </c:catAx>
      <c:valAx>
        <c:axId val="60597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142.35292000000001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6856"/>
        <c:axId val="605969600"/>
      </c:barChart>
      <c:catAx>
        <c:axId val="60596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9600"/>
        <c:crosses val="autoZero"/>
        <c:auto val="1"/>
        <c:lblAlgn val="ctr"/>
        <c:lblOffset val="100"/>
        <c:noMultiLvlLbl val="0"/>
      </c:catAx>
      <c:valAx>
        <c:axId val="60596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19.428041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7640"/>
        <c:axId val="605973128"/>
      </c:barChart>
      <c:catAx>
        <c:axId val="60596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3128"/>
        <c:crosses val="autoZero"/>
        <c:auto val="1"/>
        <c:lblAlgn val="ctr"/>
        <c:lblOffset val="100"/>
        <c:noMultiLvlLbl val="0"/>
      </c:catAx>
      <c:valAx>
        <c:axId val="605973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2652.3398000000002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9208"/>
        <c:axId val="605968424"/>
      </c:barChart>
      <c:catAx>
        <c:axId val="60596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8424"/>
        <c:crosses val="autoZero"/>
        <c:auto val="1"/>
        <c:lblAlgn val="ctr"/>
        <c:lblOffset val="100"/>
        <c:noMultiLvlLbl val="0"/>
      </c:catAx>
      <c:valAx>
        <c:axId val="6059684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0.53045699999999996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1168"/>
        <c:axId val="605971952"/>
      </c:barChart>
      <c:catAx>
        <c:axId val="60597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1952"/>
        <c:crosses val="autoZero"/>
        <c:auto val="1"/>
        <c:lblAlgn val="ctr"/>
        <c:lblOffset val="100"/>
        <c:noMultiLvlLbl val="0"/>
      </c:catAx>
      <c:valAx>
        <c:axId val="60597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7.4687203999999996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1760"/>
        <c:axId val="605973912"/>
      </c:barChart>
      <c:catAx>
        <c:axId val="60596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3912"/>
        <c:crosses val="autoZero"/>
        <c:auto val="1"/>
        <c:lblAlgn val="ctr"/>
        <c:lblOffset val="100"/>
        <c:noMultiLvlLbl val="0"/>
      </c:catAx>
      <c:valAx>
        <c:axId val="605973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27.993880999999998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92712"/>
        <c:axId val="604391536"/>
      </c:barChart>
      <c:catAx>
        <c:axId val="60439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91536"/>
        <c:crosses val="autoZero"/>
        <c:auto val="1"/>
        <c:lblAlgn val="ctr"/>
        <c:lblOffset val="100"/>
        <c:noMultiLvlLbl val="0"/>
      </c:catAx>
      <c:valAx>
        <c:axId val="604391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9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209.47721999999999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5088"/>
        <c:axId val="605975480"/>
      </c:barChart>
      <c:catAx>
        <c:axId val="60597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5480"/>
        <c:crosses val="autoZero"/>
        <c:auto val="1"/>
        <c:lblAlgn val="ctr"/>
        <c:lblOffset val="100"/>
        <c:noMultiLvlLbl val="0"/>
      </c:catAx>
      <c:valAx>
        <c:axId val="60597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184.16289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4304"/>
        <c:axId val="605976656"/>
      </c:barChart>
      <c:catAx>
        <c:axId val="60597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6656"/>
        <c:crosses val="autoZero"/>
        <c:auto val="1"/>
        <c:lblAlgn val="ctr"/>
        <c:lblOffset val="100"/>
        <c:noMultiLvlLbl val="0"/>
      </c:catAx>
      <c:valAx>
        <c:axId val="60597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4.875</c:v>
                </c:pt>
                <c:pt idx="1">
                  <c:v>14.66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5974696"/>
        <c:axId val="606745752"/>
      </c:barChart>
      <c:catAx>
        <c:axId val="60597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5752"/>
        <c:crosses val="autoZero"/>
        <c:auto val="1"/>
        <c:lblAlgn val="ctr"/>
        <c:lblOffset val="100"/>
        <c:noMultiLvlLbl val="0"/>
      </c:catAx>
      <c:valAx>
        <c:axId val="6067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7.6006109999999998</c:v>
                </c:pt>
                <c:pt idx="1">
                  <c:v>9.4768729999999994</c:v>
                </c:pt>
                <c:pt idx="2">
                  <c:v>9.6452290000000005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425.51605000000001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41832"/>
        <c:axId val="606746144"/>
      </c:barChart>
      <c:catAx>
        <c:axId val="606741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6144"/>
        <c:crosses val="autoZero"/>
        <c:auto val="1"/>
        <c:lblAlgn val="ctr"/>
        <c:lblOffset val="100"/>
        <c:noMultiLvlLbl val="0"/>
      </c:catAx>
      <c:valAx>
        <c:axId val="606746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4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17.331693999999999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37520"/>
        <c:axId val="606746536"/>
      </c:barChart>
      <c:catAx>
        <c:axId val="60673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6536"/>
        <c:crosses val="autoZero"/>
        <c:auto val="1"/>
        <c:lblAlgn val="ctr"/>
        <c:lblOffset val="100"/>
        <c:noMultiLvlLbl val="0"/>
      </c:catAx>
      <c:valAx>
        <c:axId val="606746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3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84.213999999999999</c:v>
                </c:pt>
                <c:pt idx="1">
                  <c:v>4.0590000000000002</c:v>
                </c:pt>
                <c:pt idx="2">
                  <c:v>11.727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6743008"/>
        <c:axId val="606744576"/>
      </c:barChart>
      <c:catAx>
        <c:axId val="60674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4576"/>
        <c:crosses val="autoZero"/>
        <c:auto val="1"/>
        <c:lblAlgn val="ctr"/>
        <c:lblOffset val="100"/>
        <c:noMultiLvlLbl val="0"/>
      </c:catAx>
      <c:valAx>
        <c:axId val="60674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4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4564.7837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47712"/>
        <c:axId val="606746928"/>
      </c:barChart>
      <c:catAx>
        <c:axId val="60674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6928"/>
        <c:crosses val="autoZero"/>
        <c:auto val="1"/>
        <c:lblAlgn val="ctr"/>
        <c:lblOffset val="100"/>
        <c:noMultiLvlLbl val="0"/>
      </c:catAx>
      <c:valAx>
        <c:axId val="606746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4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76.324209999999994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42224"/>
        <c:axId val="606743792"/>
      </c:barChart>
      <c:catAx>
        <c:axId val="60674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3792"/>
        <c:crosses val="autoZero"/>
        <c:auto val="1"/>
        <c:lblAlgn val="ctr"/>
        <c:lblOffset val="100"/>
        <c:noMultiLvlLbl val="0"/>
      </c:catAx>
      <c:valAx>
        <c:axId val="606743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4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447.71940000000001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35560"/>
        <c:axId val="606744968"/>
      </c:barChart>
      <c:catAx>
        <c:axId val="60673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4968"/>
        <c:crosses val="autoZero"/>
        <c:auto val="1"/>
        <c:lblAlgn val="ctr"/>
        <c:lblOffset val="100"/>
        <c:noMultiLvlLbl val="0"/>
      </c:catAx>
      <c:valAx>
        <c:axId val="6067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3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4.3105073000000003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87616"/>
        <c:axId val="604384872"/>
      </c:barChart>
      <c:catAx>
        <c:axId val="60438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84872"/>
        <c:crosses val="autoZero"/>
        <c:auto val="1"/>
        <c:lblAlgn val="ctr"/>
        <c:lblOffset val="100"/>
        <c:noMultiLvlLbl val="0"/>
      </c:catAx>
      <c:valAx>
        <c:axId val="604384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8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7344.6229999999996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35952"/>
        <c:axId val="606736344"/>
      </c:barChart>
      <c:catAx>
        <c:axId val="60673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36344"/>
        <c:crosses val="autoZero"/>
        <c:auto val="1"/>
        <c:lblAlgn val="ctr"/>
        <c:lblOffset val="100"/>
        <c:noMultiLvlLbl val="0"/>
      </c:catAx>
      <c:valAx>
        <c:axId val="606736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3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16.620595999999999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39872"/>
        <c:axId val="606740264"/>
      </c:barChart>
      <c:catAx>
        <c:axId val="60673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0264"/>
        <c:crosses val="autoZero"/>
        <c:auto val="1"/>
        <c:lblAlgn val="ctr"/>
        <c:lblOffset val="100"/>
        <c:noMultiLvlLbl val="0"/>
      </c:catAx>
      <c:valAx>
        <c:axId val="60674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3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2.1982691000000001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40656"/>
        <c:axId val="606741048"/>
      </c:barChart>
      <c:catAx>
        <c:axId val="60674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1048"/>
        <c:crosses val="autoZero"/>
        <c:auto val="1"/>
        <c:lblAlgn val="ctr"/>
        <c:lblOffset val="100"/>
        <c:noMultiLvlLbl val="0"/>
      </c:catAx>
      <c:valAx>
        <c:axId val="60674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4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163.39885000000001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83304"/>
        <c:axId val="604391928"/>
      </c:barChart>
      <c:catAx>
        <c:axId val="60438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91928"/>
        <c:crosses val="autoZero"/>
        <c:auto val="1"/>
        <c:lblAlgn val="ctr"/>
        <c:lblOffset val="100"/>
        <c:noMultiLvlLbl val="0"/>
      </c:catAx>
      <c:valAx>
        <c:axId val="604391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8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1.6504730999999999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90360"/>
        <c:axId val="604393104"/>
      </c:barChart>
      <c:catAx>
        <c:axId val="60439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93104"/>
        <c:crosses val="autoZero"/>
        <c:auto val="1"/>
        <c:lblAlgn val="ctr"/>
        <c:lblOffset val="100"/>
        <c:noMultiLvlLbl val="0"/>
      </c:catAx>
      <c:valAx>
        <c:axId val="604393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90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27.154219999999999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85264"/>
        <c:axId val="604381344"/>
      </c:barChart>
      <c:catAx>
        <c:axId val="60438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81344"/>
        <c:crosses val="autoZero"/>
        <c:auto val="1"/>
        <c:lblAlgn val="ctr"/>
        <c:lblOffset val="100"/>
        <c:noMultiLvlLbl val="0"/>
      </c:catAx>
      <c:valAx>
        <c:axId val="60438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8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2.1982691000000001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85656"/>
        <c:axId val="525469104"/>
      </c:barChart>
      <c:catAx>
        <c:axId val="60438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469104"/>
        <c:crosses val="autoZero"/>
        <c:auto val="1"/>
        <c:lblAlgn val="ctr"/>
        <c:lblOffset val="100"/>
        <c:noMultiLvlLbl val="0"/>
      </c:catAx>
      <c:valAx>
        <c:axId val="52546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8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728.34766000000002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638632"/>
        <c:axId val="523164792"/>
      </c:barChart>
      <c:catAx>
        <c:axId val="52263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164792"/>
        <c:crosses val="autoZero"/>
        <c:auto val="1"/>
        <c:lblAlgn val="ctr"/>
        <c:lblOffset val="100"/>
        <c:noMultiLvlLbl val="0"/>
      </c:catAx>
      <c:valAx>
        <c:axId val="52316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63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14.414180999999999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5680"/>
        <c:axId val="605963720"/>
      </c:barChart>
      <c:catAx>
        <c:axId val="60596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3720"/>
        <c:crosses val="autoZero"/>
        <c:auto val="1"/>
        <c:lblAlgn val="ctr"/>
        <c:lblOffset val="100"/>
        <c:noMultiLvlLbl val="0"/>
      </c:catAx>
      <c:valAx>
        <c:axId val="60596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조황현, ID : H1900932)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18일 15:01:08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4564.7837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111.15631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27.993880999999998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84.213999999999999</v>
      </c>
      <c r="G8" s="59">
        <f>'DRIs DATA 입력'!G8</f>
        <v>4.0590000000000002</v>
      </c>
      <c r="H8" s="59">
        <f>'DRIs DATA 입력'!H8</f>
        <v>11.727</v>
      </c>
      <c r="I8" s="46"/>
      <c r="J8" s="59" t="s">
        <v>215</v>
      </c>
      <c r="K8" s="59">
        <f>'DRIs DATA 입력'!K8</f>
        <v>4.875</v>
      </c>
      <c r="L8" s="59">
        <f>'DRIs DATA 입력'!L8</f>
        <v>14.66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425.51605000000001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17.331693999999999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4.3105073000000003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163.39885000000001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76.324209999999994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2.3608885000000002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1.6504730999999999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27.154219999999999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2.1982691000000001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728.34766000000002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14.414180999999999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2.2521765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0.18507402000000001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447.71940000000001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1986.992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7344.6229999999996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3575.9395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68.457530000000006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142.35292000000001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16.620595999999999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19.428041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2652.3398000000002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0.53045699999999996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7.4687203999999996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209.47721999999999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184.16289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7" sqref="J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316</v>
      </c>
      <c r="B1" s="61" t="s">
        <v>333</v>
      </c>
      <c r="G1" s="62" t="s">
        <v>276</v>
      </c>
      <c r="H1" s="61" t="s">
        <v>334</v>
      </c>
    </row>
    <row r="3" spans="1:27" x14ac:dyDescent="0.3">
      <c r="A3" s="68" t="s">
        <v>277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302</v>
      </c>
      <c r="B4" s="67"/>
      <c r="C4" s="67"/>
      <c r="E4" s="69" t="s">
        <v>297</v>
      </c>
      <c r="F4" s="70"/>
      <c r="G4" s="70"/>
      <c r="H4" s="71"/>
      <c r="J4" s="69" t="s">
        <v>298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299</v>
      </c>
      <c r="V4" s="67"/>
      <c r="W4" s="67"/>
      <c r="X4" s="67"/>
      <c r="Y4" s="67"/>
      <c r="Z4" s="67"/>
    </row>
    <row r="5" spans="1:27" x14ac:dyDescent="0.3">
      <c r="A5" s="65"/>
      <c r="B5" s="65" t="s">
        <v>317</v>
      </c>
      <c r="C5" s="65" t="s">
        <v>278</v>
      </c>
      <c r="E5" s="65"/>
      <c r="F5" s="65" t="s">
        <v>332</v>
      </c>
      <c r="G5" s="65" t="s">
        <v>318</v>
      </c>
      <c r="H5" s="65" t="s">
        <v>45</v>
      </c>
      <c r="J5" s="65"/>
      <c r="K5" s="65" t="s">
        <v>319</v>
      </c>
      <c r="L5" s="65" t="s">
        <v>300</v>
      </c>
      <c r="N5" s="65"/>
      <c r="O5" s="65" t="s">
        <v>306</v>
      </c>
      <c r="P5" s="65" t="s">
        <v>314</v>
      </c>
      <c r="Q5" s="65" t="s">
        <v>279</v>
      </c>
      <c r="R5" s="65" t="s">
        <v>301</v>
      </c>
      <c r="S5" s="65" t="s">
        <v>278</v>
      </c>
      <c r="U5" s="65"/>
      <c r="V5" s="65" t="s">
        <v>306</v>
      </c>
      <c r="W5" s="65" t="s">
        <v>314</v>
      </c>
      <c r="X5" s="65" t="s">
        <v>279</v>
      </c>
      <c r="Y5" s="65" t="s">
        <v>301</v>
      </c>
      <c r="Z5" s="65" t="s">
        <v>278</v>
      </c>
    </row>
    <row r="6" spans="1:27" x14ac:dyDescent="0.3">
      <c r="A6" s="65" t="s">
        <v>302</v>
      </c>
      <c r="B6" s="65">
        <v>2000</v>
      </c>
      <c r="C6" s="65">
        <v>4564.7837</v>
      </c>
      <c r="E6" s="65" t="s">
        <v>280</v>
      </c>
      <c r="F6" s="65">
        <v>55</v>
      </c>
      <c r="G6" s="65">
        <v>15</v>
      </c>
      <c r="H6" s="65">
        <v>7</v>
      </c>
      <c r="J6" s="65" t="s">
        <v>280</v>
      </c>
      <c r="K6" s="65">
        <v>0.1</v>
      </c>
      <c r="L6" s="65">
        <v>4</v>
      </c>
      <c r="N6" s="65" t="s">
        <v>303</v>
      </c>
      <c r="O6" s="65">
        <v>45</v>
      </c>
      <c r="P6" s="65">
        <v>55</v>
      </c>
      <c r="Q6" s="65">
        <v>0</v>
      </c>
      <c r="R6" s="65">
        <v>0</v>
      </c>
      <c r="S6" s="65">
        <v>111.15631</v>
      </c>
      <c r="U6" s="65" t="s">
        <v>281</v>
      </c>
      <c r="V6" s="65">
        <v>0</v>
      </c>
      <c r="W6" s="65">
        <v>0</v>
      </c>
      <c r="X6" s="65">
        <v>25</v>
      </c>
      <c r="Y6" s="65">
        <v>0</v>
      </c>
      <c r="Z6" s="65">
        <v>27.993880999999998</v>
      </c>
    </row>
    <row r="7" spans="1:27" x14ac:dyDescent="0.3">
      <c r="E7" s="65" t="s">
        <v>320</v>
      </c>
      <c r="F7" s="65">
        <v>65</v>
      </c>
      <c r="G7" s="65">
        <v>30</v>
      </c>
      <c r="H7" s="65">
        <v>20</v>
      </c>
      <c r="J7" s="65" t="s">
        <v>320</v>
      </c>
      <c r="K7" s="65">
        <v>1</v>
      </c>
      <c r="L7" s="65">
        <v>10</v>
      </c>
    </row>
    <row r="8" spans="1:27" x14ac:dyDescent="0.3">
      <c r="E8" s="65" t="s">
        <v>321</v>
      </c>
      <c r="F8" s="65">
        <v>84.213999999999999</v>
      </c>
      <c r="G8" s="65">
        <v>4.0590000000000002</v>
      </c>
      <c r="H8" s="65">
        <v>11.727</v>
      </c>
      <c r="J8" s="65" t="s">
        <v>321</v>
      </c>
      <c r="K8" s="65">
        <v>4.875</v>
      </c>
      <c r="L8" s="65">
        <v>14.66</v>
      </c>
    </row>
    <row r="13" spans="1:27" x14ac:dyDescent="0.3">
      <c r="A13" s="66" t="s">
        <v>322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304</v>
      </c>
      <c r="B14" s="67"/>
      <c r="C14" s="67"/>
      <c r="D14" s="67"/>
      <c r="E14" s="67"/>
      <c r="F14" s="67"/>
      <c r="H14" s="67" t="s">
        <v>323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282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306</v>
      </c>
      <c r="C15" s="65" t="s">
        <v>314</v>
      </c>
      <c r="D15" s="65" t="s">
        <v>279</v>
      </c>
      <c r="E15" s="65" t="s">
        <v>301</v>
      </c>
      <c r="F15" s="65" t="s">
        <v>278</v>
      </c>
      <c r="H15" s="65"/>
      <c r="I15" s="65" t="s">
        <v>306</v>
      </c>
      <c r="J15" s="65" t="s">
        <v>314</v>
      </c>
      <c r="K15" s="65" t="s">
        <v>279</v>
      </c>
      <c r="L15" s="65" t="s">
        <v>301</v>
      </c>
      <c r="M15" s="65" t="s">
        <v>278</v>
      </c>
      <c r="O15" s="65"/>
      <c r="P15" s="65" t="s">
        <v>306</v>
      </c>
      <c r="Q15" s="65" t="s">
        <v>314</v>
      </c>
      <c r="R15" s="65" t="s">
        <v>279</v>
      </c>
      <c r="S15" s="65" t="s">
        <v>301</v>
      </c>
      <c r="T15" s="65" t="s">
        <v>278</v>
      </c>
      <c r="V15" s="65"/>
      <c r="W15" s="65" t="s">
        <v>306</v>
      </c>
      <c r="X15" s="65" t="s">
        <v>314</v>
      </c>
      <c r="Y15" s="65" t="s">
        <v>279</v>
      </c>
      <c r="Z15" s="65" t="s">
        <v>301</v>
      </c>
      <c r="AA15" s="65" t="s">
        <v>278</v>
      </c>
    </row>
    <row r="16" spans="1:27" x14ac:dyDescent="0.3">
      <c r="A16" s="65" t="s">
        <v>324</v>
      </c>
      <c r="B16" s="65">
        <v>500</v>
      </c>
      <c r="C16" s="65">
        <v>700</v>
      </c>
      <c r="D16" s="65">
        <v>0</v>
      </c>
      <c r="E16" s="65">
        <v>3000</v>
      </c>
      <c r="F16" s="65">
        <v>425.51605000000001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17.331693999999999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4.3105073000000003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163.39885000000001</v>
      </c>
    </row>
    <row r="23" spans="1:62" x14ac:dyDescent="0.3">
      <c r="A23" s="66" t="s">
        <v>283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307</v>
      </c>
      <c r="B24" s="67"/>
      <c r="C24" s="67"/>
      <c r="D24" s="67"/>
      <c r="E24" s="67"/>
      <c r="F24" s="67"/>
      <c r="H24" s="67" t="s">
        <v>308</v>
      </c>
      <c r="I24" s="67"/>
      <c r="J24" s="67"/>
      <c r="K24" s="67"/>
      <c r="L24" s="67"/>
      <c r="M24" s="67"/>
      <c r="O24" s="67" t="s">
        <v>284</v>
      </c>
      <c r="P24" s="67"/>
      <c r="Q24" s="67"/>
      <c r="R24" s="67"/>
      <c r="S24" s="67"/>
      <c r="T24" s="67"/>
      <c r="V24" s="67" t="s">
        <v>325</v>
      </c>
      <c r="W24" s="67"/>
      <c r="X24" s="67"/>
      <c r="Y24" s="67"/>
      <c r="Z24" s="67"/>
      <c r="AA24" s="67"/>
      <c r="AC24" s="67" t="s">
        <v>285</v>
      </c>
      <c r="AD24" s="67"/>
      <c r="AE24" s="67"/>
      <c r="AF24" s="67"/>
      <c r="AG24" s="67"/>
      <c r="AH24" s="67"/>
      <c r="AJ24" s="67" t="s">
        <v>309</v>
      </c>
      <c r="AK24" s="67"/>
      <c r="AL24" s="67"/>
      <c r="AM24" s="67"/>
      <c r="AN24" s="67"/>
      <c r="AO24" s="67"/>
      <c r="AQ24" s="67" t="s">
        <v>310</v>
      </c>
      <c r="AR24" s="67"/>
      <c r="AS24" s="67"/>
      <c r="AT24" s="67"/>
      <c r="AU24" s="67"/>
      <c r="AV24" s="67"/>
      <c r="AX24" s="67" t="s">
        <v>286</v>
      </c>
      <c r="AY24" s="67"/>
      <c r="AZ24" s="67"/>
      <c r="BA24" s="67"/>
      <c r="BB24" s="67"/>
      <c r="BC24" s="67"/>
      <c r="BE24" s="67" t="s">
        <v>287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306</v>
      </c>
      <c r="C25" s="65" t="s">
        <v>314</v>
      </c>
      <c r="D25" s="65" t="s">
        <v>279</v>
      </c>
      <c r="E25" s="65" t="s">
        <v>301</v>
      </c>
      <c r="F25" s="65" t="s">
        <v>278</v>
      </c>
      <c r="H25" s="65"/>
      <c r="I25" s="65" t="s">
        <v>306</v>
      </c>
      <c r="J25" s="65" t="s">
        <v>314</v>
      </c>
      <c r="K25" s="65" t="s">
        <v>279</v>
      </c>
      <c r="L25" s="65" t="s">
        <v>301</v>
      </c>
      <c r="M25" s="65" t="s">
        <v>278</v>
      </c>
      <c r="O25" s="65"/>
      <c r="P25" s="65" t="s">
        <v>306</v>
      </c>
      <c r="Q25" s="65" t="s">
        <v>314</v>
      </c>
      <c r="R25" s="65" t="s">
        <v>279</v>
      </c>
      <c r="S25" s="65" t="s">
        <v>301</v>
      </c>
      <c r="T25" s="65" t="s">
        <v>278</v>
      </c>
      <c r="V25" s="65"/>
      <c r="W25" s="65" t="s">
        <v>306</v>
      </c>
      <c r="X25" s="65" t="s">
        <v>314</v>
      </c>
      <c r="Y25" s="65" t="s">
        <v>279</v>
      </c>
      <c r="Z25" s="65" t="s">
        <v>301</v>
      </c>
      <c r="AA25" s="65" t="s">
        <v>278</v>
      </c>
      <c r="AC25" s="65"/>
      <c r="AD25" s="65" t="s">
        <v>306</v>
      </c>
      <c r="AE25" s="65" t="s">
        <v>314</v>
      </c>
      <c r="AF25" s="65" t="s">
        <v>279</v>
      </c>
      <c r="AG25" s="65" t="s">
        <v>301</v>
      </c>
      <c r="AH25" s="65" t="s">
        <v>278</v>
      </c>
      <c r="AJ25" s="65"/>
      <c r="AK25" s="65" t="s">
        <v>306</v>
      </c>
      <c r="AL25" s="65" t="s">
        <v>314</v>
      </c>
      <c r="AM25" s="65" t="s">
        <v>279</v>
      </c>
      <c r="AN25" s="65" t="s">
        <v>301</v>
      </c>
      <c r="AO25" s="65" t="s">
        <v>278</v>
      </c>
      <c r="AQ25" s="65"/>
      <c r="AR25" s="65" t="s">
        <v>306</v>
      </c>
      <c r="AS25" s="65" t="s">
        <v>314</v>
      </c>
      <c r="AT25" s="65" t="s">
        <v>279</v>
      </c>
      <c r="AU25" s="65" t="s">
        <v>301</v>
      </c>
      <c r="AV25" s="65" t="s">
        <v>278</v>
      </c>
      <c r="AX25" s="65"/>
      <c r="AY25" s="65" t="s">
        <v>306</v>
      </c>
      <c r="AZ25" s="65" t="s">
        <v>314</v>
      </c>
      <c r="BA25" s="65" t="s">
        <v>279</v>
      </c>
      <c r="BB25" s="65" t="s">
        <v>301</v>
      </c>
      <c r="BC25" s="65" t="s">
        <v>278</v>
      </c>
      <c r="BE25" s="65"/>
      <c r="BF25" s="65" t="s">
        <v>306</v>
      </c>
      <c r="BG25" s="65" t="s">
        <v>314</v>
      </c>
      <c r="BH25" s="65" t="s">
        <v>279</v>
      </c>
      <c r="BI25" s="65" t="s">
        <v>301</v>
      </c>
      <c r="BJ25" s="65" t="s">
        <v>278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76.324209999999994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2.3608885000000002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1.6504730999999999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27.154219999999999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2.1982691000000001</v>
      </c>
      <c r="AJ26" s="65" t="s">
        <v>311</v>
      </c>
      <c r="AK26" s="65">
        <v>320</v>
      </c>
      <c r="AL26" s="65">
        <v>400</v>
      </c>
      <c r="AM26" s="65">
        <v>0</v>
      </c>
      <c r="AN26" s="65">
        <v>1000</v>
      </c>
      <c r="AO26" s="65">
        <v>728.34766000000002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14.414180999999999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2.2521765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0.18507402000000001</v>
      </c>
    </row>
    <row r="33" spans="1:68" x14ac:dyDescent="0.3">
      <c r="A33" s="66" t="s">
        <v>326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327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288</v>
      </c>
      <c r="W34" s="67"/>
      <c r="X34" s="67"/>
      <c r="Y34" s="67"/>
      <c r="Z34" s="67"/>
      <c r="AA34" s="67"/>
      <c r="AC34" s="67" t="s">
        <v>289</v>
      </c>
      <c r="AD34" s="67"/>
      <c r="AE34" s="67"/>
      <c r="AF34" s="67"/>
      <c r="AG34" s="67"/>
      <c r="AH34" s="67"/>
      <c r="AJ34" s="67" t="s">
        <v>290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306</v>
      </c>
      <c r="C35" s="65" t="s">
        <v>314</v>
      </c>
      <c r="D35" s="65" t="s">
        <v>279</v>
      </c>
      <c r="E35" s="65" t="s">
        <v>301</v>
      </c>
      <c r="F35" s="65" t="s">
        <v>278</v>
      </c>
      <c r="H35" s="65"/>
      <c r="I35" s="65" t="s">
        <v>306</v>
      </c>
      <c r="J35" s="65" t="s">
        <v>314</v>
      </c>
      <c r="K35" s="65" t="s">
        <v>279</v>
      </c>
      <c r="L35" s="65" t="s">
        <v>301</v>
      </c>
      <c r="M35" s="65" t="s">
        <v>278</v>
      </c>
      <c r="O35" s="65"/>
      <c r="P35" s="65" t="s">
        <v>306</v>
      </c>
      <c r="Q35" s="65" t="s">
        <v>314</v>
      </c>
      <c r="R35" s="65" t="s">
        <v>279</v>
      </c>
      <c r="S35" s="65" t="s">
        <v>301</v>
      </c>
      <c r="T35" s="65" t="s">
        <v>278</v>
      </c>
      <c r="V35" s="65"/>
      <c r="W35" s="65" t="s">
        <v>306</v>
      </c>
      <c r="X35" s="65" t="s">
        <v>314</v>
      </c>
      <c r="Y35" s="65" t="s">
        <v>279</v>
      </c>
      <c r="Z35" s="65" t="s">
        <v>301</v>
      </c>
      <c r="AA35" s="65" t="s">
        <v>278</v>
      </c>
      <c r="AC35" s="65"/>
      <c r="AD35" s="65" t="s">
        <v>306</v>
      </c>
      <c r="AE35" s="65" t="s">
        <v>314</v>
      </c>
      <c r="AF35" s="65" t="s">
        <v>279</v>
      </c>
      <c r="AG35" s="65" t="s">
        <v>301</v>
      </c>
      <c r="AH35" s="65" t="s">
        <v>278</v>
      </c>
      <c r="AJ35" s="65"/>
      <c r="AK35" s="65" t="s">
        <v>306</v>
      </c>
      <c r="AL35" s="65" t="s">
        <v>314</v>
      </c>
      <c r="AM35" s="65" t="s">
        <v>279</v>
      </c>
      <c r="AN35" s="65" t="s">
        <v>301</v>
      </c>
      <c r="AO35" s="65" t="s">
        <v>278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447.71940000000001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1986.992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7344.6229999999996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3575.9395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68.457530000000006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142.35292000000001</v>
      </c>
    </row>
    <row r="43" spans="1:68" x14ac:dyDescent="0.3">
      <c r="A43" s="66" t="s">
        <v>328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312</v>
      </c>
      <c r="B44" s="67"/>
      <c r="C44" s="67"/>
      <c r="D44" s="67"/>
      <c r="E44" s="67"/>
      <c r="F44" s="67"/>
      <c r="H44" s="67" t="s">
        <v>291</v>
      </c>
      <c r="I44" s="67"/>
      <c r="J44" s="67"/>
      <c r="K44" s="67"/>
      <c r="L44" s="67"/>
      <c r="M44" s="67"/>
      <c r="O44" s="67" t="s">
        <v>292</v>
      </c>
      <c r="P44" s="67"/>
      <c r="Q44" s="67"/>
      <c r="R44" s="67"/>
      <c r="S44" s="67"/>
      <c r="T44" s="67"/>
      <c r="V44" s="67" t="s">
        <v>293</v>
      </c>
      <c r="W44" s="67"/>
      <c r="X44" s="67"/>
      <c r="Y44" s="67"/>
      <c r="Z44" s="67"/>
      <c r="AA44" s="67"/>
      <c r="AC44" s="67" t="s">
        <v>329</v>
      </c>
      <c r="AD44" s="67"/>
      <c r="AE44" s="67"/>
      <c r="AF44" s="67"/>
      <c r="AG44" s="67"/>
      <c r="AH44" s="67"/>
      <c r="AJ44" s="67" t="s">
        <v>330</v>
      </c>
      <c r="AK44" s="67"/>
      <c r="AL44" s="67"/>
      <c r="AM44" s="67"/>
      <c r="AN44" s="67"/>
      <c r="AO44" s="67"/>
      <c r="AQ44" s="67" t="s">
        <v>331</v>
      </c>
      <c r="AR44" s="67"/>
      <c r="AS44" s="67"/>
      <c r="AT44" s="67"/>
      <c r="AU44" s="67"/>
      <c r="AV44" s="67"/>
      <c r="AX44" s="67" t="s">
        <v>294</v>
      </c>
      <c r="AY44" s="67"/>
      <c r="AZ44" s="67"/>
      <c r="BA44" s="67"/>
      <c r="BB44" s="67"/>
      <c r="BC44" s="67"/>
      <c r="BE44" s="67" t="s">
        <v>313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306</v>
      </c>
      <c r="C45" s="65" t="s">
        <v>314</v>
      </c>
      <c r="D45" s="65" t="s">
        <v>279</v>
      </c>
      <c r="E45" s="65" t="s">
        <v>301</v>
      </c>
      <c r="F45" s="65" t="s">
        <v>278</v>
      </c>
      <c r="H45" s="65"/>
      <c r="I45" s="65" t="s">
        <v>306</v>
      </c>
      <c r="J45" s="65" t="s">
        <v>314</v>
      </c>
      <c r="K45" s="65" t="s">
        <v>279</v>
      </c>
      <c r="L45" s="65" t="s">
        <v>301</v>
      </c>
      <c r="M45" s="65" t="s">
        <v>278</v>
      </c>
      <c r="O45" s="65"/>
      <c r="P45" s="65" t="s">
        <v>306</v>
      </c>
      <c r="Q45" s="65" t="s">
        <v>314</v>
      </c>
      <c r="R45" s="65" t="s">
        <v>279</v>
      </c>
      <c r="S45" s="65" t="s">
        <v>301</v>
      </c>
      <c r="T45" s="65" t="s">
        <v>278</v>
      </c>
      <c r="V45" s="65"/>
      <c r="W45" s="65" t="s">
        <v>306</v>
      </c>
      <c r="X45" s="65" t="s">
        <v>314</v>
      </c>
      <c r="Y45" s="65" t="s">
        <v>279</v>
      </c>
      <c r="Z45" s="65" t="s">
        <v>301</v>
      </c>
      <c r="AA45" s="65" t="s">
        <v>278</v>
      </c>
      <c r="AC45" s="65"/>
      <c r="AD45" s="65" t="s">
        <v>306</v>
      </c>
      <c r="AE45" s="65" t="s">
        <v>314</v>
      </c>
      <c r="AF45" s="65" t="s">
        <v>279</v>
      </c>
      <c r="AG45" s="65" t="s">
        <v>301</v>
      </c>
      <c r="AH45" s="65" t="s">
        <v>278</v>
      </c>
      <c r="AJ45" s="65"/>
      <c r="AK45" s="65" t="s">
        <v>306</v>
      </c>
      <c r="AL45" s="65" t="s">
        <v>314</v>
      </c>
      <c r="AM45" s="65" t="s">
        <v>279</v>
      </c>
      <c r="AN45" s="65" t="s">
        <v>301</v>
      </c>
      <c r="AO45" s="65" t="s">
        <v>278</v>
      </c>
      <c r="AQ45" s="65"/>
      <c r="AR45" s="65" t="s">
        <v>306</v>
      </c>
      <c r="AS45" s="65" t="s">
        <v>314</v>
      </c>
      <c r="AT45" s="65" t="s">
        <v>279</v>
      </c>
      <c r="AU45" s="65" t="s">
        <v>301</v>
      </c>
      <c r="AV45" s="65" t="s">
        <v>278</v>
      </c>
      <c r="AX45" s="65"/>
      <c r="AY45" s="65" t="s">
        <v>306</v>
      </c>
      <c r="AZ45" s="65" t="s">
        <v>314</v>
      </c>
      <c r="BA45" s="65" t="s">
        <v>279</v>
      </c>
      <c r="BB45" s="65" t="s">
        <v>301</v>
      </c>
      <c r="BC45" s="65" t="s">
        <v>278</v>
      </c>
      <c r="BE45" s="65"/>
      <c r="BF45" s="65" t="s">
        <v>306</v>
      </c>
      <c r="BG45" s="65" t="s">
        <v>314</v>
      </c>
      <c r="BH45" s="65" t="s">
        <v>279</v>
      </c>
      <c r="BI45" s="65" t="s">
        <v>301</v>
      </c>
      <c r="BJ45" s="65" t="s">
        <v>278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16.620595999999999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19.428041</v>
      </c>
      <c r="O46" s="65" t="s">
        <v>295</v>
      </c>
      <c r="P46" s="65">
        <v>600</v>
      </c>
      <c r="Q46" s="65">
        <v>800</v>
      </c>
      <c r="R46" s="65">
        <v>0</v>
      </c>
      <c r="S46" s="65">
        <v>10000</v>
      </c>
      <c r="T46" s="65">
        <v>2652.3398000000002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0.53045699999999996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7.4687203999999996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209.47721999999999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184.16289</v>
      </c>
      <c r="AX46" s="65" t="s">
        <v>315</v>
      </c>
      <c r="AY46" s="65"/>
      <c r="AZ46" s="65"/>
      <c r="BA46" s="65"/>
      <c r="BB46" s="65"/>
      <c r="BC46" s="65"/>
      <c r="BE46" s="65" t="s">
        <v>296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9" sqref="D1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337</v>
      </c>
      <c r="D2" s="61">
        <v>68</v>
      </c>
      <c r="E2" s="61">
        <v>4564.7837</v>
      </c>
      <c r="F2" s="61">
        <v>798.22889999999995</v>
      </c>
      <c r="G2" s="61">
        <v>38.471943000000003</v>
      </c>
      <c r="H2" s="61">
        <v>20.726212</v>
      </c>
      <c r="I2" s="61">
        <v>17.745729999999998</v>
      </c>
      <c r="J2" s="61">
        <v>111.15631</v>
      </c>
      <c r="K2" s="61">
        <v>77.400700000000001</v>
      </c>
      <c r="L2" s="61">
        <v>33.755608000000002</v>
      </c>
      <c r="M2" s="61">
        <v>27.993880999999998</v>
      </c>
      <c r="N2" s="61">
        <v>2.0589200000000001</v>
      </c>
      <c r="O2" s="61">
        <v>11.077776999999999</v>
      </c>
      <c r="P2" s="61">
        <v>1526.5572999999999</v>
      </c>
      <c r="Q2" s="61">
        <v>28.975466000000001</v>
      </c>
      <c r="R2" s="61">
        <v>425.51605000000001</v>
      </c>
      <c r="S2" s="61">
        <v>73.566124000000002</v>
      </c>
      <c r="T2" s="61">
        <v>4223.3990000000003</v>
      </c>
      <c r="U2" s="61">
        <v>4.3105073000000003</v>
      </c>
      <c r="V2" s="61">
        <v>17.331693999999999</v>
      </c>
      <c r="W2" s="61">
        <v>163.39885000000001</v>
      </c>
      <c r="X2" s="61">
        <v>76.324209999999994</v>
      </c>
      <c r="Y2" s="61">
        <v>2.3608885000000002</v>
      </c>
      <c r="Z2" s="61">
        <v>1.6504730999999999</v>
      </c>
      <c r="AA2" s="61">
        <v>27.154219999999999</v>
      </c>
      <c r="AB2" s="61">
        <v>2.1982691000000001</v>
      </c>
      <c r="AC2" s="61">
        <v>728.34766000000002</v>
      </c>
      <c r="AD2" s="61">
        <v>14.414180999999999</v>
      </c>
      <c r="AE2" s="61">
        <v>2.2521765</v>
      </c>
      <c r="AF2" s="61">
        <v>0.18507402000000001</v>
      </c>
      <c r="AG2" s="61">
        <v>447.71940000000001</v>
      </c>
      <c r="AH2" s="61">
        <v>258.19866999999999</v>
      </c>
      <c r="AI2" s="61">
        <v>189.52070000000001</v>
      </c>
      <c r="AJ2" s="61">
        <v>1986.992</v>
      </c>
      <c r="AK2" s="61">
        <v>7344.6229999999996</v>
      </c>
      <c r="AL2" s="61">
        <v>68.457530000000006</v>
      </c>
      <c r="AM2" s="61">
        <v>3575.9395</v>
      </c>
      <c r="AN2" s="61">
        <v>142.35292000000001</v>
      </c>
      <c r="AO2" s="61">
        <v>16.620595999999999</v>
      </c>
      <c r="AP2" s="61">
        <v>12.195876999999999</v>
      </c>
      <c r="AQ2" s="61">
        <v>4.4247192999999996</v>
      </c>
      <c r="AR2" s="61">
        <v>19.428041</v>
      </c>
      <c r="AS2" s="61">
        <v>2652.3398000000002</v>
      </c>
      <c r="AT2" s="61">
        <v>0.53045699999999996</v>
      </c>
      <c r="AU2" s="61">
        <v>7.4687203999999996</v>
      </c>
      <c r="AV2" s="61">
        <v>209.47721999999999</v>
      </c>
      <c r="AW2" s="61">
        <v>184.16289</v>
      </c>
      <c r="AX2" s="61">
        <v>2.9887312999999999E-2</v>
      </c>
      <c r="AY2" s="61">
        <v>1.9368335000000001</v>
      </c>
      <c r="AZ2" s="61">
        <v>370.05619999999999</v>
      </c>
      <c r="BA2" s="61">
        <v>26.724965999999998</v>
      </c>
      <c r="BB2" s="61">
        <v>7.6006109999999998</v>
      </c>
      <c r="BC2" s="61">
        <v>9.4768729999999994</v>
      </c>
      <c r="BD2" s="61">
        <v>9.6452290000000005</v>
      </c>
      <c r="BE2" s="61">
        <v>0.58849459999999998</v>
      </c>
      <c r="BF2" s="61">
        <v>2.1885211</v>
      </c>
      <c r="BG2" s="61">
        <v>1.1518281E-3</v>
      </c>
      <c r="BH2" s="61">
        <v>1.4234645999999999E-3</v>
      </c>
      <c r="BI2" s="61">
        <v>1.826161E-3</v>
      </c>
      <c r="BJ2" s="61">
        <v>2.0387676E-2</v>
      </c>
      <c r="BK2" s="61">
        <v>8.8602166000000004E-5</v>
      </c>
      <c r="BL2" s="61">
        <v>0.23551705000000001</v>
      </c>
      <c r="BM2" s="61">
        <v>3.8604210000000001</v>
      </c>
      <c r="BN2" s="61">
        <v>1.0800228999999999</v>
      </c>
      <c r="BO2" s="61">
        <v>83.574529999999996</v>
      </c>
      <c r="BP2" s="61">
        <v>10.66638</v>
      </c>
      <c r="BQ2" s="61">
        <v>20.293861</v>
      </c>
      <c r="BR2" s="61">
        <v>79.638220000000004</v>
      </c>
      <c r="BS2" s="61">
        <v>72.59299</v>
      </c>
      <c r="BT2" s="61">
        <v>14.025903</v>
      </c>
      <c r="BU2" s="61">
        <v>1.4521925999999999E-2</v>
      </c>
      <c r="BV2" s="61">
        <v>2.8347173999999999E-2</v>
      </c>
      <c r="BW2" s="61">
        <v>0.86763049999999997</v>
      </c>
      <c r="BX2" s="61">
        <v>2.3426485000000001</v>
      </c>
      <c r="BY2" s="61">
        <v>0.13227259</v>
      </c>
      <c r="BZ2" s="61">
        <v>8.5095880000000002E-4</v>
      </c>
      <c r="CA2" s="61">
        <v>1.3084433</v>
      </c>
      <c r="CB2" s="61">
        <v>1.6519619000000001E-3</v>
      </c>
      <c r="CC2" s="61">
        <v>0.30996289999999999</v>
      </c>
      <c r="CD2" s="61">
        <v>4.6151866999999998</v>
      </c>
      <c r="CE2" s="61">
        <v>2.6571924E-2</v>
      </c>
      <c r="CF2" s="61">
        <v>0.45040056000000001</v>
      </c>
      <c r="CG2" s="61">
        <v>9.9000000000000005E-7</v>
      </c>
      <c r="CH2" s="61">
        <v>6.7595479999999999E-2</v>
      </c>
      <c r="CI2" s="61">
        <v>1.2743086000000001E-2</v>
      </c>
      <c r="CJ2" s="61">
        <v>10.601049</v>
      </c>
      <c r="CK2" s="61">
        <v>7.5121125999999998E-3</v>
      </c>
      <c r="CL2" s="61">
        <v>0.56539434</v>
      </c>
      <c r="CM2" s="61">
        <v>4.2304845000000002</v>
      </c>
      <c r="CN2" s="61">
        <v>4714.1913999999997</v>
      </c>
      <c r="CO2" s="61">
        <v>7814.5155999999997</v>
      </c>
      <c r="CP2" s="61">
        <v>2801.2860999999998</v>
      </c>
      <c r="CQ2" s="61">
        <v>1501.5702000000001</v>
      </c>
      <c r="CR2" s="61">
        <v>865.10943999999995</v>
      </c>
      <c r="CS2" s="61">
        <v>1204.2715000000001</v>
      </c>
      <c r="CT2" s="61">
        <v>4434.9472999999998</v>
      </c>
      <c r="CU2" s="61">
        <v>2027.6101000000001</v>
      </c>
      <c r="CV2" s="61">
        <v>3889.8456999999999</v>
      </c>
      <c r="CW2" s="61">
        <v>2061.0862000000002</v>
      </c>
      <c r="CX2" s="61">
        <v>665.17989999999998</v>
      </c>
      <c r="CY2" s="61">
        <v>6696.2606999999998</v>
      </c>
      <c r="CZ2" s="61">
        <v>2151.3071</v>
      </c>
      <c r="DA2" s="61">
        <v>6200.33</v>
      </c>
      <c r="DB2" s="61">
        <v>7119.3945000000003</v>
      </c>
      <c r="DC2" s="61">
        <v>7380.1270000000004</v>
      </c>
      <c r="DD2" s="61">
        <v>11908.092000000001</v>
      </c>
      <c r="DE2" s="61">
        <v>1908.7723000000001</v>
      </c>
      <c r="DF2" s="61">
        <v>9179.6039999999994</v>
      </c>
      <c r="DG2" s="61">
        <v>2624.3690000000001</v>
      </c>
      <c r="DH2" s="61">
        <v>221.56679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26.724965999999998</v>
      </c>
      <c r="B6">
        <f>BB2</f>
        <v>7.6006109999999998</v>
      </c>
      <c r="C6">
        <f>BC2</f>
        <v>9.4768729999999994</v>
      </c>
      <c r="D6">
        <f>BD2</f>
        <v>9.6452290000000005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19507</v>
      </c>
      <c r="C2" s="56">
        <f ca="1">YEAR(TODAY())-YEAR(B2)+IF(TODAY()&gt;=DATE(YEAR(TODAY()),MONTH(B2),DAY(B2)),0,-1)</f>
        <v>68</v>
      </c>
      <c r="E2" s="52">
        <v>166</v>
      </c>
      <c r="F2" s="53" t="s">
        <v>275</v>
      </c>
      <c r="G2" s="52">
        <v>69</v>
      </c>
      <c r="H2" s="51" t="s">
        <v>40</v>
      </c>
      <c r="I2" s="72">
        <f>ROUND(G3/E3^2,1)</f>
        <v>25</v>
      </c>
    </row>
    <row r="3" spans="1:9" x14ac:dyDescent="0.3">
      <c r="E3" s="51">
        <f>E2/100</f>
        <v>1.66</v>
      </c>
      <c r="F3" s="51" t="s">
        <v>39</v>
      </c>
      <c r="G3" s="51">
        <f>G2</f>
        <v>69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44487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조황현, ID : H1900932)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18일 15:01:08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5" sqref="AA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44487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68</v>
      </c>
      <c r="G12" s="94"/>
      <c r="H12" s="94"/>
      <c r="I12" s="94"/>
      <c r="K12" s="123">
        <f>'개인정보 및 신체계측 입력'!E2</f>
        <v>166</v>
      </c>
      <c r="L12" s="124"/>
      <c r="M12" s="117">
        <f>'개인정보 및 신체계측 입력'!G2</f>
        <v>69</v>
      </c>
      <c r="N12" s="118"/>
      <c r="O12" s="113" t="s">
        <v>270</v>
      </c>
      <c r="P12" s="107"/>
      <c r="Q12" s="90">
        <f>'개인정보 및 신체계측 입력'!I2</f>
        <v>25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조황현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84.213999999999999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4.0590000000000002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11.727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14.7</v>
      </c>
      <c r="L72" s="36" t="s">
        <v>52</v>
      </c>
      <c r="M72" s="36">
        <f>ROUND('DRIs DATA'!K8,1)</f>
        <v>4.9000000000000004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56.74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144.43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76.319999999999993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146.55000000000001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55.96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489.64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166.21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2021-10-18T06:10:19Z</dcterms:modified>
</cp:coreProperties>
</file>