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<sst xmlns="http://schemas.openxmlformats.org/spreadsheetml/2006/main" count="692" uniqueCount="341">
  <si>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</si>
  <si>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</si>
  <si>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</si>
  <si>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</si>
  <si>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</si>
  <si>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</si>
  <si>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</si>
  <si>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</si>
  <si>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</si>
  <si>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</si>
  <si>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</si>
  <si>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</si>
  <si>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</si>
  <si>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</si>
  <si>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</si>
  <si>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</si>
  <si>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</si>
  <si>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</si>
  <si>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</si>
  <si>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</si>
  <si>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</si>
  <si>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</si>
  <si>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</si>
  <si>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</si>
  <si>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</si>
  <si>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</si>
  <si>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</si>
  <si>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</si>
  <si>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</si>
  <si>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</si>
  <si>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</si>
  <si>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</si>
  <si>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</si>
  <si>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</si>
  <si>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</si>
  <si>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</si>
  <si>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</si>
  <si>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</si>
  <si>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</si>
  <si>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</si>
  <si>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</si>
  <si>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</si>
  <si>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</si>
  <si>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</si>
  <si>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</si>
  <si>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</si>
  <si>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</si>
  <si>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</si>
  <si>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</si>
  <si>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</si>
  <si>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</si>
  <si>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</si>
  <si>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</si>
  <si>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</si>
  <si>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</si>
  <si>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</si>
  <si>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</si>
  <si>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</si>
  <si>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</si>
  <si>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</si>
  <si>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</si>
  <si>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</si>
  <si>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</si>
  <si>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</si>
  <si>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</si>
  <si>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</si>
  <si>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</si>
  <si>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</si>
  <si>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</si>
  <si>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</si>
  <si>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</si>
  <si>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</si>
  <si>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</si>
  <si>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</si>
  <si>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</si>
  <si>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</si>
  <si>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</si>
  <si>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</si>
  <si>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</si>
  <si>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</si>
  <si>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</si>
  <si>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</si>
  <si>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</si>
  <si>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</si>
  <si>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</si>
  <si>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</si>
  <si>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</si>
  <si>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</si>
  <si>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</si>
  <si>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</si>
  <si>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</si>
  <si>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</si>
  <si>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</si>
  <si>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</si>
  <si>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</si>
  <si>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</si>
  <si>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</si>
  <si>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</si>
  <si>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</si>
  <si>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</si>
  <si>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</si>
  <si>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</si>
  <si>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</si>
  <si>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</si>
  <si>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</si>
  <si>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</si>
  <si>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</si>
  <si>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</si>
  <si>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</si>
  <si>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</si>
  <si>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</si>
  <si>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</si>
  <si>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</si>
  <si>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</si>
  <si>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</si>
  <si>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</si>
  <si>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</si>
  <si>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</si>
  <si>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</si>
  <si>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</si>
  <si>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</si>
  <si>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</si>
  <si>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</si>
  <si>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</si>
  <si>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</si>
  <si>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</si>
  <si>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</si>
  <si>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</si>
  <si>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</si>
  <si>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</si>
  <si>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</si>
  <si>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</si>
  <si>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</si>
  <si>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</si>
  <si>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</si>
  <si>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</si>
  <si>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</si>
  <si>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</si>
  <si>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</si>
  <si>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</si>
  <si>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</si>
  <si>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</si>
  <si>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</si>
  <si>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</si>
  <si>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</si>
  <si>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</si>
  <si>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</si>
  <si>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</si>
  <si>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</si>
  <si>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</si>
  <si>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</si>
  <si>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</si>
  <si>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</si>
  <si>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</si>
  <si>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</si>
  <si>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</si>
  <si>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</si>
  <si>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</si>
  <si>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</si>
  <si>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</si>
  <si>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</si>
  <si>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</si>
  <si>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</si>
  <si>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</si>
  <si>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</si>
  <si>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</si>
  <si>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</si>
  <si>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</si>
  <si>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</si>
  <si>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</si>
  <si>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</si>
  <si>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</si>
  <si>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</si>
  <si>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</si>
  <si>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</si>
  <si>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</si>
  <si>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</si>
  <si>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</si>
  <si>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</si>
  <si>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</si>
  <si>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</si>
  <si>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</si>
  <si>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</si>
  <si>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</si>
  <si>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</si>
  <si>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</si>
  <si>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</si>
  <si>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</si>
  <si>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</si>
  <si>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</si>
  <si>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</si>
  <si>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</si>
  <si>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</si>
  <si>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</si>
  <si>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</si>
  <si>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</si>
  <si>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</si>
  <si>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</si>
  <si>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</si>
  <si>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</si>
  <si>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</si>
  <si>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</si>
  <si>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</si>
  <si>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</si>
  <si>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</si>
  <si>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</si>
  <si>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</si>
  <si>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</si>
  <si>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</si>
  <si>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</si>
  <si>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</si>
  <si>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</si>
  <si>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</si>
  <si>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</si>
  <si>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</si>
  <si>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</si>
  <si>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</si>
  <si>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</si>
  <si>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</si>
  <si>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</si>
  <si>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</si>
  <si>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</si>
  <si>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</si>
  <si>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</si>
  <si>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</si>
  <si>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</si>
  <si>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</si>
  <si>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</si>
  <si>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</si>
  <si>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</si>
  <si>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</si>
  <si>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</si>
  <si>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</si>
  <si>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</si>
  <si>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</si>
  <si>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</si>
  <si>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</si>
  <si>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</si>
  <si>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</si>
  <si>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</si>
  <si>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</si>
  <si>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</si>
  <si>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</si>
  <si>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</si>
  <si>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</si>
  <si>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</si>
  <si>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</si>
  <si>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</si>
  <si>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</si>
  <si>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</si>
  <si>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</si>
  <si>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</si>
  <si>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</si>
  <si>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</si>
  <si>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</si>
  <si>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</si>
  <si>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</si>
  <si>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</si>
  <si>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</si>
  <si>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</si>
  <si>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</si>
  <si>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</si>
  <si>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</si>
  <si>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</si>
  <si>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</si>
  <si>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</si>
  <si>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</si>
  <si>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</si>
  <si>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</si>
  <si>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</si>
  <si>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</si>
  <si>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</si>
  <si>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</si>
  <si>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</si>
  <si>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</si>
  <si>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</si>
  <si>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</si>
  <si>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</si>
  <si>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</si>
  <si>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</si>
  <si>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</si>
  <si>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</si>
  <si>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</si>
  <si>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</si>
  <si>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</si>
  <si>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</si>
  <si>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</si>
  <si>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</si>
  <si>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</si>
  <si>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</si>
  <si>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</si>
  <si>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</si>
  <si>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</si>
  <si>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</si>
  <si>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</si>
  <si>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구리(ug/일)</t>
    <phoneticPr fontId="1" type="noConversion"/>
  </si>
  <si>
    <t>크롬(ug/일)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</si>
  <si>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</si>
  <si>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</si>
  <si>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</si>
  <si>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</si>
  <si>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상한섭취량</t>
    <phoneticPr fontId="1" type="noConversion"/>
  </si>
  <si>
    <t>에너지(kcal)</t>
    <phoneticPr fontId="1" type="noConversion"/>
  </si>
  <si>
    <t>단백질(g/일)</t>
    <phoneticPr fontId="1" type="noConversion"/>
  </si>
  <si>
    <t>비타민A</t>
    <phoneticPr fontId="1" type="noConversion"/>
  </si>
  <si>
    <t>평균필요량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</si>
  <si>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</si>
  <si>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</si>
  <si>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</si>
  <si>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</si>
  <si>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</si>
  <si>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철</t>
    <phoneticPr fontId="1" type="noConversion"/>
  </si>
  <si>
    <t>크롬</t>
    <phoneticPr fontId="1" type="noConversion"/>
  </si>
  <si>
    <t>권장섭취량</t>
    <phoneticPr fontId="1" type="noConversion"/>
  </si>
  <si>
    <t>몰리브덴(ug/일)</t>
    <phoneticPr fontId="1" type="noConversion"/>
  </si>
  <si>
    <t>정보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</si>
  <si>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</si>
  <si>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</si>
  <si>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</si>
  <si>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</si>
  <si>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</si>
  <si>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</si>
  <si>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</si>
  <si>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비타민A(μg RAE/일)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</si>
  <si>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</si>
  <si>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</si>
  <si>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</si>
  <si>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미량 무기질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</si>
  <si>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</si>
  <si>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</si>
  <si>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</si>
  <si>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탄수화물</t>
    <phoneticPr fontId="1" type="noConversion"/>
  </si>
  <si>
    <t>M</t>
  </si>
  <si>
    <t>(설문지 : FFQ 95문항 설문지, 사용자 : 허광수, ID : H1900934)</t>
  </si>
  <si>
    <t>2021년 10월 18일 15:03:16</t>
  </si>
  <si>
    <t>권장섭취량</t>
    <phoneticPr fontId="1" type="noConversion"/>
  </si>
  <si>
    <t>충분섭취량</t>
    <phoneticPr fontId="1" type="noConversion"/>
  </si>
  <si>
    <t>비타민D</t>
    <phoneticPr fontId="1" type="noConversion"/>
  </si>
  <si>
    <t>섭취량</t>
    <phoneticPr fontId="1" type="noConversion"/>
  </si>
  <si>
    <t>H1900934</t>
  </si>
  <si>
    <t>허광수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</si>
</sst>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78.817850000000007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8400"/>
        <c:axId val="604382912"/>
      </c:barChart>
      <c:catAx>
        <c:axId val="60438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2912"/>
        <c:crosses val="autoZero"/>
        <c:auto val="1"/>
        <c:lblAlgn val="ctr"/>
        <c:lblOffset val="100"/>
        <c:noMultiLvlLbl val="0"/>
      </c:catAx>
      <c:valAx>
        <c:axId val="60438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1.9114225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560"/>
        <c:axId val="605962152"/>
      </c:barChart>
      <c:catAx>
        <c:axId val="60597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2152"/>
        <c:crosses val="autoZero"/>
        <c:auto val="1"/>
        <c:lblAlgn val="ctr"/>
        <c:lblOffset val="100"/>
        <c:noMultiLvlLbl val="0"/>
      </c:catAx>
      <c:valAx>
        <c:axId val="60596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4.3906510000000001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2544"/>
        <c:axId val="605965288"/>
      </c:barChart>
      <c:catAx>
        <c:axId val="60596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5288"/>
        <c:crosses val="autoZero"/>
        <c:auto val="1"/>
        <c:lblAlgn val="ctr"/>
        <c:lblOffset val="100"/>
        <c:noMultiLvlLbl val="0"/>
      </c:catAx>
      <c:valAx>
        <c:axId val="60596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1439.7472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4112"/>
        <c:axId val="605964504"/>
      </c:barChart>
      <c:catAx>
        <c:axId val="60596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4504"/>
        <c:crosses val="autoZero"/>
        <c:auto val="1"/>
        <c:lblAlgn val="ctr"/>
        <c:lblOffset val="100"/>
        <c:noMultiLvlLbl val="0"/>
      </c:catAx>
      <c:valAx>
        <c:axId val="60596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4759.1189999999997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8816"/>
        <c:axId val="605964896"/>
      </c:barChart>
      <c:catAx>
        <c:axId val="60596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4896"/>
        <c:crosses val="autoZero"/>
        <c:auto val="1"/>
        <c:lblAlgn val="ctr"/>
        <c:lblOffset val="100"/>
        <c:noMultiLvlLbl val="0"/>
      </c:catAx>
      <c:valAx>
        <c:axId val="6059648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212.7825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6072"/>
        <c:axId val="605973520"/>
      </c:barChart>
      <c:catAx>
        <c:axId val="60596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520"/>
        <c:crosses val="autoZero"/>
        <c:auto val="1"/>
        <c:lblAlgn val="ctr"/>
        <c:lblOffset val="100"/>
        <c:noMultiLvlLbl val="0"/>
      </c:catAx>
      <c:valAx>
        <c:axId val="60597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129.31465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6856"/>
        <c:axId val="605969600"/>
      </c:barChart>
      <c:catAx>
        <c:axId val="60596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9600"/>
        <c:crosses val="autoZero"/>
        <c:auto val="1"/>
        <c:lblAlgn val="ctr"/>
        <c:lblOffset val="100"/>
        <c:noMultiLvlLbl val="0"/>
      </c:catAx>
      <c:valAx>
        <c:axId val="60596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15.058196000000001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7640"/>
        <c:axId val="605973128"/>
      </c:barChart>
      <c:catAx>
        <c:axId val="60596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128"/>
        <c:crosses val="autoZero"/>
        <c:auto val="1"/>
        <c:lblAlgn val="ctr"/>
        <c:lblOffset val="100"/>
        <c:noMultiLvlLbl val="0"/>
      </c:catAx>
      <c:valAx>
        <c:axId val="605973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808.13116000000002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9208"/>
        <c:axId val="605968424"/>
      </c:barChart>
      <c:catAx>
        <c:axId val="60596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8424"/>
        <c:crosses val="autoZero"/>
        <c:auto val="1"/>
        <c:lblAlgn val="ctr"/>
        <c:lblOffset val="100"/>
        <c:noMultiLvlLbl val="0"/>
      </c:catAx>
      <c:valAx>
        <c:axId val="605968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1.0013683000000001E-2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168"/>
        <c:axId val="605971952"/>
      </c:barChart>
      <c:catAx>
        <c:axId val="6059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1952"/>
        <c:crosses val="autoZero"/>
        <c:auto val="1"/>
        <c:lblAlgn val="ctr"/>
        <c:lblOffset val="100"/>
        <c:noMultiLvlLbl val="0"/>
      </c:catAx>
      <c:valAx>
        <c:axId val="60597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5.6586274999999997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1760"/>
        <c:axId val="605973912"/>
      </c:barChart>
      <c:catAx>
        <c:axId val="60596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912"/>
        <c:crosses val="autoZero"/>
        <c:auto val="1"/>
        <c:lblAlgn val="ctr"/>
        <c:lblOffset val="100"/>
        <c:noMultiLvlLbl val="0"/>
      </c:catAx>
      <c:valAx>
        <c:axId val="60597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43.110379999999999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92712"/>
        <c:axId val="604391536"/>
      </c:barChart>
      <c:catAx>
        <c:axId val="60439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1536"/>
        <c:crosses val="autoZero"/>
        <c:auto val="1"/>
        <c:lblAlgn val="ctr"/>
        <c:lblOffset val="100"/>
        <c:noMultiLvlLbl val="0"/>
      </c:catAx>
      <c:valAx>
        <c:axId val="60439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9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133.66551000000001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5088"/>
        <c:axId val="605975480"/>
      </c:barChart>
      <c:catAx>
        <c:axId val="60597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5480"/>
        <c:crosses val="autoZero"/>
        <c:auto val="1"/>
        <c:lblAlgn val="ctr"/>
        <c:lblOffset val="100"/>
        <c:noMultiLvlLbl val="0"/>
      </c:catAx>
      <c:valAx>
        <c:axId val="60597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85.660060000000001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4304"/>
        <c:axId val="605976656"/>
      </c:barChart>
      <c:catAx>
        <c:axId val="60597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6656"/>
        <c:crosses val="autoZero"/>
        <c:auto val="1"/>
        <c:lblAlgn val="ctr"/>
        <c:lblOffset val="100"/>
        <c:noMultiLvlLbl val="0"/>
      </c:catAx>
      <c:valAx>
        <c:axId val="60597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19.25</c:v>
                </c:pt>
                <c:pt idx="1">
                  <c:v>9.3309999999999995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5974696"/>
        <c:axId val="606745752"/>
      </c:barChart>
      <c:catAx>
        <c:axId val="60597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5752"/>
        <c:crosses val="autoZero"/>
        <c:auto val="1"/>
        <c:lblAlgn val="ctr"/>
        <c:lblOffset val="100"/>
        <c:noMultiLvlLbl val="0"/>
      </c:catAx>
      <c:valAx>
        <c:axId val="6067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9.5828629999999997</c:v>
                </c:pt>
                <c:pt idx="1">
                  <c:v>11.917267000000001</c:v>
                </c:pt>
                <c:pt idx="2">
                  <c:v>13.153834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1154.7611999999999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1832"/>
        <c:axId val="606746144"/>
      </c:barChart>
      <c:catAx>
        <c:axId val="60674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144"/>
        <c:crosses val="autoZero"/>
        <c:auto val="1"/>
        <c:lblAlgn val="ctr"/>
        <c:lblOffset val="100"/>
        <c:noMultiLvlLbl val="0"/>
      </c:catAx>
      <c:valAx>
        <c:axId val="606746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28.256857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7520"/>
        <c:axId val="606746536"/>
      </c:barChart>
      <c:catAx>
        <c:axId val="60673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536"/>
        <c:crosses val="autoZero"/>
        <c:auto val="1"/>
        <c:lblAlgn val="ctr"/>
        <c:lblOffset val="100"/>
        <c:noMultiLvlLbl val="0"/>
      </c:catAx>
      <c:valAx>
        <c:axId val="60674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78.507000000000005</c:v>
                </c:pt>
                <c:pt idx="1">
                  <c:v>7.2329999999999997</c:v>
                </c:pt>
                <c:pt idx="2">
                  <c:v>14.26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6743008"/>
        <c:axId val="606744576"/>
      </c:barChart>
      <c:catAx>
        <c:axId val="60674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4576"/>
        <c:crosses val="autoZero"/>
        <c:auto val="1"/>
        <c:lblAlgn val="ctr"/>
        <c:lblOffset val="100"/>
        <c:noMultiLvlLbl val="0"/>
      </c:catAx>
      <c:valAx>
        <c:axId val="6067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2435.4695000000002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7712"/>
        <c:axId val="606746928"/>
      </c:barChart>
      <c:catAx>
        <c:axId val="60674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928"/>
        <c:crosses val="autoZero"/>
        <c:auto val="1"/>
        <c:lblAlgn val="ctr"/>
        <c:lblOffset val="100"/>
        <c:noMultiLvlLbl val="0"/>
      </c:catAx>
      <c:valAx>
        <c:axId val="606746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199.60315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2224"/>
        <c:axId val="606743792"/>
      </c:barChart>
      <c:catAx>
        <c:axId val="60674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3792"/>
        <c:crosses val="autoZero"/>
        <c:auto val="1"/>
        <c:lblAlgn val="ctr"/>
        <c:lblOffset val="100"/>
        <c:noMultiLvlLbl val="0"/>
      </c:catAx>
      <c:valAx>
        <c:axId val="606743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678.88885000000005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5560"/>
        <c:axId val="606744968"/>
      </c:barChart>
      <c:catAx>
        <c:axId val="60673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4968"/>
        <c:crosses val="autoZero"/>
        <c:auto val="1"/>
        <c:lblAlgn val="ctr"/>
        <c:lblOffset val="100"/>
        <c:noMultiLvlLbl val="0"/>
      </c:catAx>
      <c:valAx>
        <c:axId val="6067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2.0412104000000002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7616"/>
        <c:axId val="604384872"/>
      </c:barChart>
      <c:catAx>
        <c:axId val="60438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4872"/>
        <c:crosses val="autoZero"/>
        <c:auto val="1"/>
        <c:lblAlgn val="ctr"/>
        <c:lblOffset val="100"/>
        <c:noMultiLvlLbl val="0"/>
      </c:catAx>
      <c:valAx>
        <c:axId val="60438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12086.691999999999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5952"/>
        <c:axId val="606736344"/>
      </c:barChart>
      <c:catAx>
        <c:axId val="6067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36344"/>
        <c:crosses val="autoZero"/>
        <c:auto val="1"/>
        <c:lblAlgn val="ctr"/>
        <c:lblOffset val="100"/>
        <c:noMultiLvlLbl val="0"/>
      </c:catAx>
      <c:valAx>
        <c:axId val="60673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19.422899999999998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9872"/>
        <c:axId val="606740264"/>
      </c:barChart>
      <c:catAx>
        <c:axId val="60673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0264"/>
        <c:crosses val="autoZero"/>
        <c:auto val="1"/>
        <c:lblAlgn val="ctr"/>
        <c:lblOffset val="100"/>
        <c:noMultiLvlLbl val="0"/>
      </c:catAx>
      <c:valAx>
        <c:axId val="60674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2.3921830000000002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0656"/>
        <c:axId val="606741048"/>
      </c:barChart>
      <c:catAx>
        <c:axId val="60674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1048"/>
        <c:crosses val="autoZero"/>
        <c:auto val="1"/>
        <c:lblAlgn val="ctr"/>
        <c:lblOffset val="100"/>
        <c:noMultiLvlLbl val="0"/>
      </c:catAx>
      <c:valAx>
        <c:axId val="60674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359.45589999999999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3304"/>
        <c:axId val="604391928"/>
      </c:barChart>
      <c:catAx>
        <c:axId val="60438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1928"/>
        <c:crosses val="autoZero"/>
        <c:auto val="1"/>
        <c:lblAlgn val="ctr"/>
        <c:lblOffset val="100"/>
        <c:noMultiLvlLbl val="0"/>
      </c:catAx>
      <c:valAx>
        <c:axId val="60439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1.6328244000000001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90360"/>
        <c:axId val="604393104"/>
      </c:barChart>
      <c:catAx>
        <c:axId val="60439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3104"/>
        <c:crosses val="autoZero"/>
        <c:auto val="1"/>
        <c:lblAlgn val="ctr"/>
        <c:lblOffset val="100"/>
        <c:noMultiLvlLbl val="0"/>
      </c:catAx>
      <c:valAx>
        <c:axId val="604393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9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23.103916000000002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5264"/>
        <c:axId val="604381344"/>
      </c:barChart>
      <c:catAx>
        <c:axId val="60438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1344"/>
        <c:crosses val="autoZero"/>
        <c:auto val="1"/>
        <c:lblAlgn val="ctr"/>
        <c:lblOffset val="100"/>
        <c:noMultiLvlLbl val="0"/>
      </c:catAx>
      <c:valAx>
        <c:axId val="60438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2.3921830000000002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5656"/>
        <c:axId val="525469104"/>
      </c:barChart>
      <c:catAx>
        <c:axId val="60438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69104"/>
        <c:crosses val="autoZero"/>
        <c:auto val="1"/>
        <c:lblAlgn val="ctr"/>
        <c:lblOffset val="100"/>
        <c:noMultiLvlLbl val="0"/>
      </c:catAx>
      <c:valAx>
        <c:axId val="52546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1052.3571999999999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638632"/>
        <c:axId val="523164792"/>
      </c:barChart>
      <c:catAx>
        <c:axId val="52263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164792"/>
        <c:crosses val="autoZero"/>
        <c:auto val="1"/>
        <c:lblAlgn val="ctr"/>
        <c:lblOffset val="100"/>
        <c:noMultiLvlLbl val="0"/>
      </c:catAx>
      <c:valAx>
        <c:axId val="52316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63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8.3032760000000003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5680"/>
        <c:axId val="605963720"/>
      </c:barChart>
      <c:catAx>
        <c:axId val="60596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3720"/>
        <c:crosses val="autoZero"/>
        <c:auto val="1"/>
        <c:lblAlgn val="ctr"/>
        <c:lblOffset val="100"/>
        <c:noMultiLvlLbl val="0"/>
      </c:catAx>
      <c:valAx>
        <c:axId val="60596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허광수, ID : H1900934)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18일 15:03:16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2200</v>
      </c>
      <c r="C6" s="59">
        <f>'DRIs DATA 입력'!C6</f>
        <v>2435.4695000000002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78.817850000000007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43.110379999999999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78.507000000000005</v>
      </c>
      <c r="G8" s="59">
        <f>'DRIs DATA 입력'!G8</f>
        <v>7.2329999999999997</v>
      </c>
      <c r="H8" s="59">
        <f>'DRIs DATA 입력'!H8</f>
        <v>14.26</v>
      </c>
      <c r="I8" s="46"/>
      <c r="J8" s="59" t="s">
        <v>215</v>
      </c>
      <c r="K8" s="59">
        <f>'DRIs DATA 입력'!K8</f>
        <v>19.25</v>
      </c>
      <c r="L8" s="59">
        <f>'DRIs DATA 입력'!L8</f>
        <v>9.3309999999999995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1154.7611999999999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28.256857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2.0412104000000002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359.45589999999999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199.60315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2.684142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1.6328244000000001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23.103916000000002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2.3921830000000002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1052.3571999999999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8.3032760000000003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1.9114225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4.3906510000000001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678.88885000000005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1439.7472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12086.691999999999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4759.1189999999997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212.7825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129.31465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19.422899999999998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15.058196000000001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808.13116000000002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1.0013683000000001E-2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5.6586274999999997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133.66551000000001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85.660060000000001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4" sqref="K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315</v>
      </c>
      <c r="B1" s="61" t="s">
        <v>333</v>
      </c>
      <c r="G1" s="62" t="s">
        <v>276</v>
      </c>
      <c r="H1" s="61" t="s">
        <v>334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302</v>
      </c>
      <c r="B4" s="67"/>
      <c r="C4" s="67"/>
      <c r="E4" s="69" t="s">
        <v>297</v>
      </c>
      <c r="F4" s="70"/>
      <c r="G4" s="70"/>
      <c r="H4" s="71"/>
      <c r="J4" s="69" t="s">
        <v>298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299</v>
      </c>
      <c r="V4" s="67"/>
      <c r="W4" s="67"/>
      <c r="X4" s="67"/>
      <c r="Y4" s="67"/>
      <c r="Z4" s="67"/>
    </row>
    <row r="5" spans="1:27" x14ac:dyDescent="0.3">
      <c r="A5" s="65"/>
      <c r="B5" s="65" t="s">
        <v>316</v>
      </c>
      <c r="C5" s="65" t="s">
        <v>278</v>
      </c>
      <c r="E5" s="65"/>
      <c r="F5" s="65" t="s">
        <v>331</v>
      </c>
      <c r="G5" s="65" t="s">
        <v>317</v>
      </c>
      <c r="H5" s="65" t="s">
        <v>45</v>
      </c>
      <c r="J5" s="65"/>
      <c r="K5" s="65" t="s">
        <v>318</v>
      </c>
      <c r="L5" s="65" t="s">
        <v>300</v>
      </c>
      <c r="N5" s="65"/>
      <c r="O5" s="65" t="s">
        <v>305</v>
      </c>
      <c r="P5" s="65" t="s">
        <v>335</v>
      </c>
      <c r="Q5" s="65" t="s">
        <v>279</v>
      </c>
      <c r="R5" s="65" t="s">
        <v>301</v>
      </c>
      <c r="S5" s="65" t="s">
        <v>278</v>
      </c>
      <c r="U5" s="65"/>
      <c r="V5" s="65" t="s">
        <v>305</v>
      </c>
      <c r="W5" s="65" t="s">
        <v>313</v>
      </c>
      <c r="X5" s="65" t="s">
        <v>336</v>
      </c>
      <c r="Y5" s="65" t="s">
        <v>301</v>
      </c>
      <c r="Z5" s="65" t="s">
        <v>278</v>
      </c>
    </row>
    <row r="6" spans="1:27" x14ac:dyDescent="0.3">
      <c r="A6" s="65" t="s">
        <v>302</v>
      </c>
      <c r="B6" s="65">
        <v>2200</v>
      </c>
      <c r="C6" s="65">
        <v>2435.4695000000002</v>
      </c>
      <c r="E6" s="65" t="s">
        <v>280</v>
      </c>
      <c r="F6" s="65">
        <v>55</v>
      </c>
      <c r="G6" s="65">
        <v>15</v>
      </c>
      <c r="H6" s="65">
        <v>7</v>
      </c>
      <c r="J6" s="65" t="s">
        <v>280</v>
      </c>
      <c r="K6" s="65">
        <v>0.1</v>
      </c>
      <c r="L6" s="65">
        <v>4</v>
      </c>
      <c r="N6" s="65" t="s">
        <v>303</v>
      </c>
      <c r="O6" s="65">
        <v>50</v>
      </c>
      <c r="P6" s="65">
        <v>60</v>
      </c>
      <c r="Q6" s="65">
        <v>0</v>
      </c>
      <c r="R6" s="65">
        <v>0</v>
      </c>
      <c r="S6" s="65">
        <v>78.817850000000007</v>
      </c>
      <c r="U6" s="65" t="s">
        <v>281</v>
      </c>
      <c r="V6" s="65">
        <v>0</v>
      </c>
      <c r="W6" s="65">
        <v>0</v>
      </c>
      <c r="X6" s="65">
        <v>25</v>
      </c>
      <c r="Y6" s="65">
        <v>0</v>
      </c>
      <c r="Z6" s="65">
        <v>43.110379999999999</v>
      </c>
    </row>
    <row r="7" spans="1:27" x14ac:dyDescent="0.3">
      <c r="E7" s="65" t="s">
        <v>319</v>
      </c>
      <c r="F7" s="65">
        <v>65</v>
      </c>
      <c r="G7" s="65">
        <v>30</v>
      </c>
      <c r="H7" s="65">
        <v>20</v>
      </c>
      <c r="J7" s="65" t="s">
        <v>319</v>
      </c>
      <c r="K7" s="65">
        <v>1</v>
      </c>
      <c r="L7" s="65">
        <v>10</v>
      </c>
    </row>
    <row r="8" spans="1:27" x14ac:dyDescent="0.3">
      <c r="E8" s="65" t="s">
        <v>320</v>
      </c>
      <c r="F8" s="65">
        <v>78.507000000000005</v>
      </c>
      <c r="G8" s="65">
        <v>7.2329999999999997</v>
      </c>
      <c r="H8" s="65">
        <v>14.26</v>
      </c>
      <c r="J8" s="65" t="s">
        <v>320</v>
      </c>
      <c r="K8" s="65">
        <v>19.25</v>
      </c>
      <c r="L8" s="65">
        <v>9.3309999999999995</v>
      </c>
    </row>
    <row r="13" spans="1:27" x14ac:dyDescent="0.3">
      <c r="A13" s="66" t="s">
        <v>321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304</v>
      </c>
      <c r="B14" s="67"/>
      <c r="C14" s="67"/>
      <c r="D14" s="67"/>
      <c r="E14" s="67"/>
      <c r="F14" s="67"/>
      <c r="H14" s="67" t="s">
        <v>322</v>
      </c>
      <c r="I14" s="67"/>
      <c r="J14" s="67"/>
      <c r="K14" s="67"/>
      <c r="L14" s="67"/>
      <c r="M14" s="67"/>
      <c r="O14" s="67" t="s">
        <v>337</v>
      </c>
      <c r="P14" s="67"/>
      <c r="Q14" s="67"/>
      <c r="R14" s="67"/>
      <c r="S14" s="67"/>
      <c r="T14" s="67"/>
      <c r="V14" s="67" t="s">
        <v>282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305</v>
      </c>
      <c r="C15" s="65" t="s">
        <v>313</v>
      </c>
      <c r="D15" s="65" t="s">
        <v>279</v>
      </c>
      <c r="E15" s="65" t="s">
        <v>301</v>
      </c>
      <c r="F15" s="65" t="s">
        <v>278</v>
      </c>
      <c r="H15" s="65"/>
      <c r="I15" s="65" t="s">
        <v>305</v>
      </c>
      <c r="J15" s="65" t="s">
        <v>313</v>
      </c>
      <c r="K15" s="65" t="s">
        <v>279</v>
      </c>
      <c r="L15" s="65" t="s">
        <v>301</v>
      </c>
      <c r="M15" s="65" t="s">
        <v>278</v>
      </c>
      <c r="O15" s="65"/>
      <c r="P15" s="65" t="s">
        <v>305</v>
      </c>
      <c r="Q15" s="65" t="s">
        <v>313</v>
      </c>
      <c r="R15" s="65" t="s">
        <v>279</v>
      </c>
      <c r="S15" s="65" t="s">
        <v>301</v>
      </c>
      <c r="T15" s="65" t="s">
        <v>278</v>
      </c>
      <c r="V15" s="65"/>
      <c r="W15" s="65" t="s">
        <v>305</v>
      </c>
      <c r="X15" s="65" t="s">
        <v>313</v>
      </c>
      <c r="Y15" s="65" t="s">
        <v>279</v>
      </c>
      <c r="Z15" s="65" t="s">
        <v>301</v>
      </c>
      <c r="AA15" s="65" t="s">
        <v>338</v>
      </c>
    </row>
    <row r="16" spans="1:27" x14ac:dyDescent="0.3">
      <c r="A16" s="65" t="s">
        <v>323</v>
      </c>
      <c r="B16" s="65">
        <v>530</v>
      </c>
      <c r="C16" s="65">
        <v>750</v>
      </c>
      <c r="D16" s="65">
        <v>0</v>
      </c>
      <c r="E16" s="65">
        <v>3000</v>
      </c>
      <c r="F16" s="65">
        <v>1154.7611999999999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28.256857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2.0412104000000002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359.45589999999999</v>
      </c>
    </row>
    <row r="23" spans="1:62" x14ac:dyDescent="0.3">
      <c r="A23" s="66" t="s">
        <v>283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306</v>
      </c>
      <c r="B24" s="67"/>
      <c r="C24" s="67"/>
      <c r="D24" s="67"/>
      <c r="E24" s="67"/>
      <c r="F24" s="67"/>
      <c r="H24" s="67" t="s">
        <v>307</v>
      </c>
      <c r="I24" s="67"/>
      <c r="J24" s="67"/>
      <c r="K24" s="67"/>
      <c r="L24" s="67"/>
      <c r="M24" s="67"/>
      <c r="O24" s="67" t="s">
        <v>284</v>
      </c>
      <c r="P24" s="67"/>
      <c r="Q24" s="67"/>
      <c r="R24" s="67"/>
      <c r="S24" s="67"/>
      <c r="T24" s="67"/>
      <c r="V24" s="67" t="s">
        <v>324</v>
      </c>
      <c r="W24" s="67"/>
      <c r="X24" s="67"/>
      <c r="Y24" s="67"/>
      <c r="Z24" s="67"/>
      <c r="AA24" s="67"/>
      <c r="AC24" s="67" t="s">
        <v>285</v>
      </c>
      <c r="AD24" s="67"/>
      <c r="AE24" s="67"/>
      <c r="AF24" s="67"/>
      <c r="AG24" s="67"/>
      <c r="AH24" s="67"/>
      <c r="AJ24" s="67" t="s">
        <v>308</v>
      </c>
      <c r="AK24" s="67"/>
      <c r="AL24" s="67"/>
      <c r="AM24" s="67"/>
      <c r="AN24" s="67"/>
      <c r="AO24" s="67"/>
      <c r="AQ24" s="67" t="s">
        <v>309</v>
      </c>
      <c r="AR24" s="67"/>
      <c r="AS24" s="67"/>
      <c r="AT24" s="67"/>
      <c r="AU24" s="67"/>
      <c r="AV24" s="67"/>
      <c r="AX24" s="67" t="s">
        <v>286</v>
      </c>
      <c r="AY24" s="67"/>
      <c r="AZ24" s="67"/>
      <c r="BA24" s="67"/>
      <c r="BB24" s="67"/>
      <c r="BC24" s="67"/>
      <c r="BE24" s="67" t="s">
        <v>287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305</v>
      </c>
      <c r="C25" s="65" t="s">
        <v>313</v>
      </c>
      <c r="D25" s="65" t="s">
        <v>279</v>
      </c>
      <c r="E25" s="65" t="s">
        <v>301</v>
      </c>
      <c r="F25" s="65" t="s">
        <v>278</v>
      </c>
      <c r="H25" s="65"/>
      <c r="I25" s="65" t="s">
        <v>305</v>
      </c>
      <c r="J25" s="65" t="s">
        <v>313</v>
      </c>
      <c r="K25" s="65" t="s">
        <v>279</v>
      </c>
      <c r="L25" s="65" t="s">
        <v>301</v>
      </c>
      <c r="M25" s="65" t="s">
        <v>278</v>
      </c>
      <c r="O25" s="65"/>
      <c r="P25" s="65" t="s">
        <v>305</v>
      </c>
      <c r="Q25" s="65" t="s">
        <v>313</v>
      </c>
      <c r="R25" s="65" t="s">
        <v>279</v>
      </c>
      <c r="S25" s="65" t="s">
        <v>301</v>
      </c>
      <c r="T25" s="65" t="s">
        <v>278</v>
      </c>
      <c r="V25" s="65"/>
      <c r="W25" s="65" t="s">
        <v>305</v>
      </c>
      <c r="X25" s="65" t="s">
        <v>313</v>
      </c>
      <c r="Y25" s="65" t="s">
        <v>279</v>
      </c>
      <c r="Z25" s="65" t="s">
        <v>301</v>
      </c>
      <c r="AA25" s="65" t="s">
        <v>278</v>
      </c>
      <c r="AC25" s="65"/>
      <c r="AD25" s="65" t="s">
        <v>305</v>
      </c>
      <c r="AE25" s="65" t="s">
        <v>313</v>
      </c>
      <c r="AF25" s="65" t="s">
        <v>279</v>
      </c>
      <c r="AG25" s="65" t="s">
        <v>301</v>
      </c>
      <c r="AH25" s="65" t="s">
        <v>278</v>
      </c>
      <c r="AJ25" s="65"/>
      <c r="AK25" s="65" t="s">
        <v>305</v>
      </c>
      <c r="AL25" s="65" t="s">
        <v>313</v>
      </c>
      <c r="AM25" s="65" t="s">
        <v>279</v>
      </c>
      <c r="AN25" s="65" t="s">
        <v>301</v>
      </c>
      <c r="AO25" s="65" t="s">
        <v>338</v>
      </c>
      <c r="AQ25" s="65"/>
      <c r="AR25" s="65" t="s">
        <v>305</v>
      </c>
      <c r="AS25" s="65" t="s">
        <v>313</v>
      </c>
      <c r="AT25" s="65" t="s">
        <v>279</v>
      </c>
      <c r="AU25" s="65" t="s">
        <v>301</v>
      </c>
      <c r="AV25" s="65" t="s">
        <v>278</v>
      </c>
      <c r="AX25" s="65"/>
      <c r="AY25" s="65" t="s">
        <v>305</v>
      </c>
      <c r="AZ25" s="65" t="s">
        <v>313</v>
      </c>
      <c r="BA25" s="65" t="s">
        <v>279</v>
      </c>
      <c r="BB25" s="65" t="s">
        <v>301</v>
      </c>
      <c r="BC25" s="65" t="s">
        <v>278</v>
      </c>
      <c r="BE25" s="65"/>
      <c r="BF25" s="65" t="s">
        <v>305</v>
      </c>
      <c r="BG25" s="65" t="s">
        <v>313</v>
      </c>
      <c r="BH25" s="65" t="s">
        <v>279</v>
      </c>
      <c r="BI25" s="65" t="s">
        <v>301</v>
      </c>
      <c r="BJ25" s="65" t="s">
        <v>278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199.60315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2.684142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1.6328244000000001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23.103916000000002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2.3921830000000002</v>
      </c>
      <c r="AJ26" s="65" t="s">
        <v>310</v>
      </c>
      <c r="AK26" s="65">
        <v>320</v>
      </c>
      <c r="AL26" s="65">
        <v>400</v>
      </c>
      <c r="AM26" s="65">
        <v>0</v>
      </c>
      <c r="AN26" s="65">
        <v>1000</v>
      </c>
      <c r="AO26" s="65">
        <v>1052.3571999999999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8.3032760000000003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1.9114225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4.3906510000000001</v>
      </c>
    </row>
    <row r="33" spans="1:68" x14ac:dyDescent="0.3">
      <c r="A33" s="66" t="s">
        <v>325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326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288</v>
      </c>
      <c r="W34" s="67"/>
      <c r="X34" s="67"/>
      <c r="Y34" s="67"/>
      <c r="Z34" s="67"/>
      <c r="AA34" s="67"/>
      <c r="AC34" s="67" t="s">
        <v>289</v>
      </c>
      <c r="AD34" s="67"/>
      <c r="AE34" s="67"/>
      <c r="AF34" s="67"/>
      <c r="AG34" s="67"/>
      <c r="AH34" s="67"/>
      <c r="AJ34" s="67" t="s">
        <v>290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305</v>
      </c>
      <c r="C35" s="65" t="s">
        <v>313</v>
      </c>
      <c r="D35" s="65" t="s">
        <v>279</v>
      </c>
      <c r="E35" s="65" t="s">
        <v>301</v>
      </c>
      <c r="F35" s="65" t="s">
        <v>278</v>
      </c>
      <c r="H35" s="65"/>
      <c r="I35" s="65" t="s">
        <v>305</v>
      </c>
      <c r="J35" s="65" t="s">
        <v>313</v>
      </c>
      <c r="K35" s="65" t="s">
        <v>279</v>
      </c>
      <c r="L35" s="65" t="s">
        <v>301</v>
      </c>
      <c r="M35" s="65" t="s">
        <v>278</v>
      </c>
      <c r="O35" s="65"/>
      <c r="P35" s="65" t="s">
        <v>305</v>
      </c>
      <c r="Q35" s="65" t="s">
        <v>313</v>
      </c>
      <c r="R35" s="65" t="s">
        <v>279</v>
      </c>
      <c r="S35" s="65" t="s">
        <v>301</v>
      </c>
      <c r="T35" s="65" t="s">
        <v>278</v>
      </c>
      <c r="V35" s="65"/>
      <c r="W35" s="65" t="s">
        <v>305</v>
      </c>
      <c r="X35" s="65" t="s">
        <v>313</v>
      </c>
      <c r="Y35" s="65" t="s">
        <v>279</v>
      </c>
      <c r="Z35" s="65" t="s">
        <v>301</v>
      </c>
      <c r="AA35" s="65" t="s">
        <v>278</v>
      </c>
      <c r="AC35" s="65"/>
      <c r="AD35" s="65" t="s">
        <v>305</v>
      </c>
      <c r="AE35" s="65" t="s">
        <v>313</v>
      </c>
      <c r="AF35" s="65" t="s">
        <v>279</v>
      </c>
      <c r="AG35" s="65" t="s">
        <v>301</v>
      </c>
      <c r="AH35" s="65" t="s">
        <v>278</v>
      </c>
      <c r="AJ35" s="65"/>
      <c r="AK35" s="65" t="s">
        <v>305</v>
      </c>
      <c r="AL35" s="65" t="s">
        <v>313</v>
      </c>
      <c r="AM35" s="65" t="s">
        <v>279</v>
      </c>
      <c r="AN35" s="65" t="s">
        <v>301</v>
      </c>
      <c r="AO35" s="65" t="s">
        <v>338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678.88885000000005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1439.7472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12086.691999999999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4759.1189999999997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212.7825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129.31465</v>
      </c>
    </row>
    <row r="43" spans="1:68" x14ac:dyDescent="0.3">
      <c r="A43" s="66" t="s">
        <v>327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311</v>
      </c>
      <c r="B44" s="67"/>
      <c r="C44" s="67"/>
      <c r="D44" s="67"/>
      <c r="E44" s="67"/>
      <c r="F44" s="67"/>
      <c r="H44" s="67" t="s">
        <v>291</v>
      </c>
      <c r="I44" s="67"/>
      <c r="J44" s="67"/>
      <c r="K44" s="67"/>
      <c r="L44" s="67"/>
      <c r="M44" s="67"/>
      <c r="O44" s="67" t="s">
        <v>292</v>
      </c>
      <c r="P44" s="67"/>
      <c r="Q44" s="67"/>
      <c r="R44" s="67"/>
      <c r="S44" s="67"/>
      <c r="T44" s="67"/>
      <c r="V44" s="67" t="s">
        <v>293</v>
      </c>
      <c r="W44" s="67"/>
      <c r="X44" s="67"/>
      <c r="Y44" s="67"/>
      <c r="Z44" s="67"/>
      <c r="AA44" s="67"/>
      <c r="AC44" s="67" t="s">
        <v>328</v>
      </c>
      <c r="AD44" s="67"/>
      <c r="AE44" s="67"/>
      <c r="AF44" s="67"/>
      <c r="AG44" s="67"/>
      <c r="AH44" s="67"/>
      <c r="AJ44" s="67" t="s">
        <v>329</v>
      </c>
      <c r="AK44" s="67"/>
      <c r="AL44" s="67"/>
      <c r="AM44" s="67"/>
      <c r="AN44" s="67"/>
      <c r="AO44" s="67"/>
      <c r="AQ44" s="67" t="s">
        <v>330</v>
      </c>
      <c r="AR44" s="67"/>
      <c r="AS44" s="67"/>
      <c r="AT44" s="67"/>
      <c r="AU44" s="67"/>
      <c r="AV44" s="67"/>
      <c r="AX44" s="67" t="s">
        <v>294</v>
      </c>
      <c r="AY44" s="67"/>
      <c r="AZ44" s="67"/>
      <c r="BA44" s="67"/>
      <c r="BB44" s="67"/>
      <c r="BC44" s="67"/>
      <c r="BE44" s="67" t="s">
        <v>312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305</v>
      </c>
      <c r="C45" s="65" t="s">
        <v>313</v>
      </c>
      <c r="D45" s="65" t="s">
        <v>279</v>
      </c>
      <c r="E45" s="65" t="s">
        <v>301</v>
      </c>
      <c r="F45" s="65" t="s">
        <v>278</v>
      </c>
      <c r="H45" s="65"/>
      <c r="I45" s="65" t="s">
        <v>305</v>
      </c>
      <c r="J45" s="65" t="s">
        <v>335</v>
      </c>
      <c r="K45" s="65" t="s">
        <v>279</v>
      </c>
      <c r="L45" s="65" t="s">
        <v>301</v>
      </c>
      <c r="M45" s="65" t="s">
        <v>278</v>
      </c>
      <c r="O45" s="65"/>
      <c r="P45" s="65" t="s">
        <v>305</v>
      </c>
      <c r="Q45" s="65" t="s">
        <v>313</v>
      </c>
      <c r="R45" s="65" t="s">
        <v>279</v>
      </c>
      <c r="S45" s="65" t="s">
        <v>301</v>
      </c>
      <c r="T45" s="65" t="s">
        <v>278</v>
      </c>
      <c r="V45" s="65"/>
      <c r="W45" s="65" t="s">
        <v>305</v>
      </c>
      <c r="X45" s="65" t="s">
        <v>313</v>
      </c>
      <c r="Y45" s="65" t="s">
        <v>279</v>
      </c>
      <c r="Z45" s="65" t="s">
        <v>301</v>
      </c>
      <c r="AA45" s="65" t="s">
        <v>278</v>
      </c>
      <c r="AC45" s="65"/>
      <c r="AD45" s="65" t="s">
        <v>305</v>
      </c>
      <c r="AE45" s="65" t="s">
        <v>313</v>
      </c>
      <c r="AF45" s="65" t="s">
        <v>279</v>
      </c>
      <c r="AG45" s="65" t="s">
        <v>301</v>
      </c>
      <c r="AH45" s="65" t="s">
        <v>278</v>
      </c>
      <c r="AJ45" s="65"/>
      <c r="AK45" s="65" t="s">
        <v>305</v>
      </c>
      <c r="AL45" s="65" t="s">
        <v>313</v>
      </c>
      <c r="AM45" s="65" t="s">
        <v>279</v>
      </c>
      <c r="AN45" s="65" t="s">
        <v>301</v>
      </c>
      <c r="AO45" s="65" t="s">
        <v>278</v>
      </c>
      <c r="AQ45" s="65"/>
      <c r="AR45" s="65" t="s">
        <v>305</v>
      </c>
      <c r="AS45" s="65" t="s">
        <v>313</v>
      </c>
      <c r="AT45" s="65" t="s">
        <v>279</v>
      </c>
      <c r="AU45" s="65" t="s">
        <v>301</v>
      </c>
      <c r="AV45" s="65" t="s">
        <v>278</v>
      </c>
      <c r="AX45" s="65"/>
      <c r="AY45" s="65" t="s">
        <v>305</v>
      </c>
      <c r="AZ45" s="65" t="s">
        <v>313</v>
      </c>
      <c r="BA45" s="65" t="s">
        <v>279</v>
      </c>
      <c r="BB45" s="65" t="s">
        <v>301</v>
      </c>
      <c r="BC45" s="65" t="s">
        <v>278</v>
      </c>
      <c r="BE45" s="65"/>
      <c r="BF45" s="65" t="s">
        <v>305</v>
      </c>
      <c r="BG45" s="65" t="s">
        <v>313</v>
      </c>
      <c r="BH45" s="65" t="s">
        <v>279</v>
      </c>
      <c r="BI45" s="65" t="s">
        <v>301</v>
      </c>
      <c r="BJ45" s="65" t="s">
        <v>278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19.422899999999998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15.058196000000001</v>
      </c>
      <c r="O46" s="65" t="s">
        <v>295</v>
      </c>
      <c r="P46" s="65">
        <v>600</v>
      </c>
      <c r="Q46" s="65">
        <v>800</v>
      </c>
      <c r="R46" s="65">
        <v>0</v>
      </c>
      <c r="S46" s="65">
        <v>10000</v>
      </c>
      <c r="T46" s="65">
        <v>808.13116000000002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1.0013683000000001E-2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5.6586274999999997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133.66551000000001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85.660060000000001</v>
      </c>
      <c r="AX46" s="65" t="s">
        <v>314</v>
      </c>
      <c r="AY46" s="65"/>
      <c r="AZ46" s="65"/>
      <c r="BA46" s="65"/>
      <c r="BB46" s="65"/>
      <c r="BC46" s="65"/>
      <c r="BE46" s="65" t="s">
        <v>296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9" sqref="G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339</v>
      </c>
      <c r="B2" s="61" t="s">
        <v>340</v>
      </c>
      <c r="C2" s="61" t="s">
        <v>332</v>
      </c>
      <c r="D2" s="61">
        <v>64</v>
      </c>
      <c r="E2" s="61">
        <v>2435.4695000000002</v>
      </c>
      <c r="F2" s="61">
        <v>433.92759999999998</v>
      </c>
      <c r="G2" s="61">
        <v>39.976765</v>
      </c>
      <c r="H2" s="61">
        <v>28.030766</v>
      </c>
      <c r="I2" s="61">
        <v>11.945997999999999</v>
      </c>
      <c r="J2" s="61">
        <v>78.817850000000007</v>
      </c>
      <c r="K2" s="61">
        <v>56.788809999999998</v>
      </c>
      <c r="L2" s="61">
        <v>22.029039999999998</v>
      </c>
      <c r="M2" s="61">
        <v>43.110379999999999</v>
      </c>
      <c r="N2" s="61">
        <v>2.4061224000000001</v>
      </c>
      <c r="O2" s="61">
        <v>25.416948000000001</v>
      </c>
      <c r="P2" s="61">
        <v>1287.2734</v>
      </c>
      <c r="Q2" s="61">
        <v>48.106574999999999</v>
      </c>
      <c r="R2" s="61">
        <v>1154.7611999999999</v>
      </c>
      <c r="S2" s="61">
        <v>58.335619999999999</v>
      </c>
      <c r="T2" s="61">
        <v>13157.1</v>
      </c>
      <c r="U2" s="61">
        <v>2.0412104000000002</v>
      </c>
      <c r="V2" s="61">
        <v>28.256857</v>
      </c>
      <c r="W2" s="61">
        <v>359.45589999999999</v>
      </c>
      <c r="X2" s="61">
        <v>199.60315</v>
      </c>
      <c r="Y2" s="61">
        <v>2.684142</v>
      </c>
      <c r="Z2" s="61">
        <v>1.6328244000000001</v>
      </c>
      <c r="AA2" s="61">
        <v>23.103916000000002</v>
      </c>
      <c r="AB2" s="61">
        <v>2.3921830000000002</v>
      </c>
      <c r="AC2" s="61">
        <v>1052.3571999999999</v>
      </c>
      <c r="AD2" s="61">
        <v>8.3032760000000003</v>
      </c>
      <c r="AE2" s="61">
        <v>1.9114225</v>
      </c>
      <c r="AF2" s="61">
        <v>4.3906510000000001</v>
      </c>
      <c r="AG2" s="61">
        <v>678.88885000000005</v>
      </c>
      <c r="AH2" s="61">
        <v>439.12826999999999</v>
      </c>
      <c r="AI2" s="61">
        <v>239.76056</v>
      </c>
      <c r="AJ2" s="61">
        <v>1439.7472</v>
      </c>
      <c r="AK2" s="61">
        <v>12086.691999999999</v>
      </c>
      <c r="AL2" s="61">
        <v>212.7825</v>
      </c>
      <c r="AM2" s="61">
        <v>4759.1189999999997</v>
      </c>
      <c r="AN2" s="61">
        <v>129.31465</v>
      </c>
      <c r="AO2" s="61">
        <v>19.422899999999998</v>
      </c>
      <c r="AP2" s="61">
        <v>16.154710000000001</v>
      </c>
      <c r="AQ2" s="61">
        <v>3.2681882</v>
      </c>
      <c r="AR2" s="61">
        <v>15.058196000000001</v>
      </c>
      <c r="AS2" s="61">
        <v>808.13116000000002</v>
      </c>
      <c r="AT2" s="61">
        <v>1.0013683000000001E-2</v>
      </c>
      <c r="AU2" s="61">
        <v>5.6586274999999997</v>
      </c>
      <c r="AV2" s="61">
        <v>133.66551000000001</v>
      </c>
      <c r="AW2" s="61">
        <v>85.660060000000001</v>
      </c>
      <c r="AX2" s="61">
        <v>4.0692474999999999E-2</v>
      </c>
      <c r="AY2" s="61">
        <v>1.2990899</v>
      </c>
      <c r="AZ2" s="61">
        <v>160.93503999999999</v>
      </c>
      <c r="BA2" s="61">
        <v>34.675552000000003</v>
      </c>
      <c r="BB2" s="61">
        <v>9.5828629999999997</v>
      </c>
      <c r="BC2" s="61">
        <v>11.917267000000001</v>
      </c>
      <c r="BD2" s="61">
        <v>13.153834</v>
      </c>
      <c r="BE2" s="61">
        <v>0.93869519999999995</v>
      </c>
      <c r="BF2" s="61">
        <v>5.5027100000000004</v>
      </c>
      <c r="BG2" s="61">
        <v>0</v>
      </c>
      <c r="BH2" s="61">
        <v>1.0208E-2</v>
      </c>
      <c r="BI2" s="61">
        <v>7.6559999999999996E-3</v>
      </c>
      <c r="BJ2" s="61">
        <v>4.3980459999999999E-2</v>
      </c>
      <c r="BK2" s="61">
        <v>0</v>
      </c>
      <c r="BL2" s="61">
        <v>0.96075169999999999</v>
      </c>
      <c r="BM2" s="61">
        <v>11.763826</v>
      </c>
      <c r="BN2" s="61">
        <v>4.1085715</v>
      </c>
      <c r="BO2" s="61">
        <v>171.88863000000001</v>
      </c>
      <c r="BP2" s="61">
        <v>36.207428</v>
      </c>
      <c r="BQ2" s="61">
        <v>56.731617</v>
      </c>
      <c r="BR2" s="61">
        <v>182.63651999999999</v>
      </c>
      <c r="BS2" s="61">
        <v>24.765699999999999</v>
      </c>
      <c r="BT2" s="61">
        <v>50.618687000000001</v>
      </c>
      <c r="BU2" s="61">
        <v>1.9379721999999999E-2</v>
      </c>
      <c r="BV2" s="61">
        <v>3.4717757000000002E-2</v>
      </c>
      <c r="BW2" s="61">
        <v>3.1346657000000002</v>
      </c>
      <c r="BX2" s="61">
        <v>2.9422320000000002</v>
      </c>
      <c r="BY2" s="61">
        <v>7.3367186000000001E-2</v>
      </c>
      <c r="BZ2" s="61">
        <v>9.4343895999999996E-4</v>
      </c>
      <c r="CA2" s="61">
        <v>0.24993688</v>
      </c>
      <c r="CB2" s="61">
        <v>2.1164731999999999E-2</v>
      </c>
      <c r="CC2" s="61">
        <v>0.16024579999999999</v>
      </c>
      <c r="CD2" s="61">
        <v>0.81248266000000002</v>
      </c>
      <c r="CE2" s="61">
        <v>4.6111338000000002E-2</v>
      </c>
      <c r="CF2" s="61">
        <v>0.14538701000000001</v>
      </c>
      <c r="CG2" s="61">
        <v>0</v>
      </c>
      <c r="CH2" s="61">
        <v>3.2967385000000002E-2</v>
      </c>
      <c r="CI2" s="61">
        <v>1.9428639999999999E-7</v>
      </c>
      <c r="CJ2" s="61">
        <v>1.3852612</v>
      </c>
      <c r="CK2" s="61">
        <v>1.254662E-2</v>
      </c>
      <c r="CL2" s="61">
        <v>0.25823881999999998</v>
      </c>
      <c r="CM2" s="61">
        <v>10.712224000000001</v>
      </c>
      <c r="CN2" s="61">
        <v>2825.3586</v>
      </c>
      <c r="CO2" s="61">
        <v>4932.8212999999996</v>
      </c>
      <c r="CP2" s="61">
        <v>2590.5250000000001</v>
      </c>
      <c r="CQ2" s="61">
        <v>1015.34766</v>
      </c>
      <c r="CR2" s="61">
        <v>569.86540000000002</v>
      </c>
      <c r="CS2" s="61">
        <v>542.56880000000001</v>
      </c>
      <c r="CT2" s="61">
        <v>2819.6194</v>
      </c>
      <c r="CU2" s="61">
        <v>1613.8825999999999</v>
      </c>
      <c r="CV2" s="61">
        <v>1740.1002000000001</v>
      </c>
      <c r="CW2" s="61">
        <v>1795.7086999999999</v>
      </c>
      <c r="CX2" s="61">
        <v>527.04039999999998</v>
      </c>
      <c r="CY2" s="61">
        <v>3777.6904</v>
      </c>
      <c r="CZ2" s="61">
        <v>1915.019</v>
      </c>
      <c r="DA2" s="61">
        <v>4363.4430000000002</v>
      </c>
      <c r="DB2" s="61">
        <v>4450.0379999999996</v>
      </c>
      <c r="DC2" s="61">
        <v>6303.5280000000002</v>
      </c>
      <c r="DD2" s="61">
        <v>9620.4580000000005</v>
      </c>
      <c r="DE2" s="61">
        <v>1850.5094999999999</v>
      </c>
      <c r="DF2" s="61">
        <v>4870.5770000000002</v>
      </c>
      <c r="DG2" s="61">
        <v>2129.6806999999999</v>
      </c>
      <c r="DH2" s="61">
        <v>101.334885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34.675552000000003</v>
      </c>
      <c r="B6">
        <f>BB2</f>
        <v>9.5828629999999997</v>
      </c>
      <c r="C6">
        <f>BC2</f>
        <v>11.917267000000001</v>
      </c>
      <c r="D6">
        <f>BD2</f>
        <v>13.153834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1" sqref="G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20878</v>
      </c>
      <c r="C2" s="56">
        <f ca="1">YEAR(TODAY())-YEAR(B2)+IF(TODAY()&gt;=DATE(YEAR(TODAY()),MONTH(B2),DAY(B2)),0,-1)</f>
        <v>64</v>
      </c>
      <c r="E2" s="52">
        <v>170</v>
      </c>
      <c r="F2" s="53" t="s">
        <v>275</v>
      </c>
      <c r="G2" s="52">
        <v>65.599999999999994</v>
      </c>
      <c r="H2" s="51" t="s">
        <v>40</v>
      </c>
      <c r="I2" s="72">
        <f>ROUND(G3/E3^2,1)</f>
        <v>22.7</v>
      </c>
    </row>
    <row r="3" spans="1:9" x14ac:dyDescent="0.3">
      <c r="E3" s="51">
        <f>E2/100</f>
        <v>1.7</v>
      </c>
      <c r="F3" s="51" t="s">
        <v>39</v>
      </c>
      <c r="G3" s="51">
        <f>G2</f>
        <v>65.599999999999994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허광수, ID : H1900934)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18일 15:03:16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5" sqref="AA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44487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170</v>
      </c>
      <c r="L12" s="124"/>
      <c r="M12" s="117">
        <f>'개인정보 및 신체계측 입력'!G2</f>
        <v>65.599999999999994</v>
      </c>
      <c r="N12" s="118"/>
      <c r="O12" s="113" t="s">
        <v>270</v>
      </c>
      <c r="P12" s="107"/>
      <c r="Q12" s="90">
        <f>'개인정보 및 신체계측 입력'!I2</f>
        <v>22.7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허광수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78.507000000000005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7.2329999999999997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14.26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9.3000000000000007</v>
      </c>
      <c r="L72" s="36" t="s">
        <v>52</v>
      </c>
      <c r="M72" s="36">
        <f>ROUND('DRIs DATA'!K8,1)</f>
        <v>19.3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153.97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235.47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199.6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159.47999999999999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84.86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805.78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194.23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2021-10-18T06:11:48Z</dcterms:modified>
</cp:coreProperties>
</file>