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<sst xmlns="http://schemas.openxmlformats.org/spreadsheetml/2006/main" count="692" uniqueCount="349">
  <si>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</si>
  <si>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</si>
  <si>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</si>
  <si>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</si>
  <si>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</si>
  <si>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</si>
  <si>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</si>
  <si>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</si>
  <si>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</si>
  <si>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</si>
  <si>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</si>
  <si>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</si>
  <si>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</si>
  <si>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</si>
  <si>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</si>
  <si>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</si>
  <si>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</si>
  <si>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</si>
  <si>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</si>
  <si>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</si>
  <si>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</si>
  <si>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</si>
  <si>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</si>
  <si>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</si>
  <si>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</si>
  <si>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</si>
  <si>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</si>
  <si>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</si>
  <si>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</si>
  <si>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</si>
  <si>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</si>
  <si>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</si>
  <si>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</si>
  <si>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</si>
  <si>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</si>
  <si>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</si>
  <si>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</si>
  <si>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</si>
  <si>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</si>
  <si>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</si>
  <si>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</si>
  <si>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</si>
  <si>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</si>
  <si>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</si>
  <si>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</si>
  <si>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</si>
  <si>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</si>
  <si>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</si>
  <si>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</si>
  <si>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</si>
  <si>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</si>
  <si>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</si>
  <si>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</si>
  <si>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</si>
  <si>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</si>
  <si>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</si>
  <si>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</si>
  <si>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</si>
  <si>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</si>
  <si>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</si>
  <si>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</si>
  <si>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</si>
  <si>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</si>
  <si>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</si>
  <si>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</si>
  <si>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</si>
  <si>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</si>
  <si>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</si>
  <si>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</si>
  <si>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</si>
  <si>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</si>
  <si>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</si>
  <si>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</si>
  <si>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</si>
  <si>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</si>
  <si>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</si>
  <si>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</si>
  <si>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</si>
  <si>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</si>
  <si>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</si>
  <si>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</si>
  <si>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</si>
  <si>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</si>
  <si>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</si>
  <si>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</si>
  <si>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</si>
  <si>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</si>
  <si>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</si>
  <si>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</si>
  <si>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</si>
  <si>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</si>
  <si>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</si>
  <si>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</si>
  <si>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</si>
  <si>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</si>
  <si>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</si>
  <si>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</si>
  <si>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</si>
  <si>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</si>
  <si>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</si>
  <si>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</si>
  <si>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</si>
  <si>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</si>
  <si>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</si>
  <si>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</si>
  <si>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</si>
  <si>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</si>
  <si>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</si>
  <si>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</si>
  <si>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</si>
  <si>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</si>
  <si>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</si>
  <si>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</si>
  <si>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</si>
  <si>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</si>
  <si>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</si>
  <si>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</si>
  <si>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</si>
  <si>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</si>
  <si>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</si>
  <si>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</si>
  <si>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</si>
  <si>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</si>
  <si>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</si>
  <si>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</si>
  <si>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</si>
  <si>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</si>
  <si>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</si>
  <si>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</si>
  <si>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</si>
  <si>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</si>
  <si>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</si>
  <si>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</si>
  <si>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</si>
  <si>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</si>
  <si>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</si>
  <si>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</si>
  <si>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</si>
  <si>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</si>
  <si>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</si>
  <si>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</si>
  <si>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</si>
  <si>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</si>
  <si>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</si>
  <si>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</si>
  <si>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</si>
  <si>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</si>
  <si>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</si>
  <si>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</si>
  <si>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</si>
  <si>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</si>
  <si>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</si>
  <si>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</si>
  <si>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</si>
  <si>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</si>
  <si>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</si>
  <si>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</si>
  <si>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</si>
  <si>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</si>
  <si>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</si>
  <si>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</si>
  <si>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</si>
  <si>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</si>
  <si>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</si>
  <si>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</si>
  <si>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</si>
  <si>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</si>
  <si>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</si>
  <si>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</si>
  <si>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</si>
  <si>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</si>
  <si>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</si>
  <si>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</si>
  <si>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</si>
  <si>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</si>
  <si>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</si>
  <si>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</si>
  <si>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</si>
  <si>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</si>
  <si>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</si>
  <si>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</si>
  <si>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</si>
  <si>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</si>
  <si>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</si>
  <si>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</si>
  <si>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</si>
  <si>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</si>
  <si>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</si>
  <si>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</si>
  <si>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</si>
  <si>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</si>
  <si>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</si>
  <si>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</si>
  <si>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</si>
  <si>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</si>
  <si>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</si>
  <si>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</si>
  <si>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</si>
  <si>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</si>
  <si>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</si>
  <si>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</si>
  <si>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</si>
  <si>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</si>
  <si>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</si>
  <si>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</si>
  <si>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</si>
  <si>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</si>
  <si>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</si>
  <si>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</si>
  <si>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</si>
  <si>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</si>
  <si>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</si>
  <si>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</si>
  <si>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</si>
  <si>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</si>
  <si>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</si>
  <si>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</si>
  <si>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</si>
  <si>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</si>
  <si>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</si>
  <si>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</si>
  <si>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</si>
  <si>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</si>
  <si>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</si>
  <si>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</si>
  <si>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</si>
  <si>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</si>
  <si>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</si>
  <si>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</si>
  <si>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</si>
  <si>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</si>
  <si>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</si>
  <si>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</si>
  <si>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</si>
  <si>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</si>
  <si>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</si>
  <si>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</si>
  <si>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</si>
  <si>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</si>
  <si>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</si>
  <si>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</si>
  <si>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</si>
  <si>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</si>
  <si>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</si>
  <si>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</si>
  <si>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</si>
  <si>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</si>
  <si>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</si>
  <si>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</si>
  <si>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</si>
  <si>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</si>
  <si>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</si>
  <si>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</si>
  <si>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</si>
  <si>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</si>
  <si>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</si>
  <si>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</si>
  <si>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</si>
  <si>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</si>
  <si>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</si>
  <si>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</si>
  <si>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</si>
  <si>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</si>
  <si>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</si>
  <si>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</si>
  <si>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</si>
  <si>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</si>
  <si>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</si>
  <si>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</si>
  <si>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</si>
  <si>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</si>
  <si>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</si>
  <si>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</si>
  <si>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</si>
  <si>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</si>
  <si>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</si>
  <si>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</si>
  <si>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</si>
  <si>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</si>
  <si>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</si>
  <si>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</si>
  <si>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</si>
  <si>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</si>
  <si>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</si>
  <si>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</si>
  <si>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</si>
  <si>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</si>
  <si>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</si>
  <si>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</si>
  <si>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</si>
  <si>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</si>
  <si>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</si>
  <si>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</si>
  <si>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</si>
  <si>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</si>
  <si>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염소</t>
    <phoneticPr fontId="1" type="noConversion"/>
  </si>
  <si>
    <t>마그네슘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</si>
  <si>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</si>
  <si>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</si>
  <si>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</si>
  <si>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</si>
  <si>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</si>
  <si>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</si>
  <si>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</si>
  <si>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H1900942</t>
  </si>
  <si>
    <t>김응진</t>
  </si>
  <si>
    <t>M</t>
  </si>
  <si>
    <t>(설문지 : FFQ 95문항 설문지, 사용자 : 김응진, ID : H1900942)</t>
  </si>
  <si>
    <t>출력시각</t>
    <phoneticPr fontId="1" type="noConversion"/>
  </si>
  <si>
    <t>2021년 10월 22일 10:01:16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</si>
  <si>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</si>
  <si>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</si>
  <si>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</si>
  <si>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</si>
  <si>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</si>
  <si>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</si>
  <si>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</si>
  <si>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</si>
  <si>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</si>
  <si>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</si>
  <si>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</si>
  <si>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</si>
  <si>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</si>
  <si>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</si>
  <si>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</si>
  <si>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</si>
  <si>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</si>
  <si>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</si>
  <si>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</si>
  <si>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</si>
  <si>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</si>
  <si>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</si>
  <si>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</si>
  <si>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</si>
  <si>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</si>
  <si>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</si>
  <si>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</si>
  <si>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</si>
  <si>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</si>
  <si>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</si>
  <si>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</si>
  <si>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</si>
  <si>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</si>
  <si>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</si>
  <si>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</si>
  <si>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</si>
  <si>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</si>
  <si>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섭취량</t>
    <phoneticPr fontId="1" type="noConversion"/>
  </si>
  <si>
    <t>상한섭취량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</si>
</sst>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48.392876000000001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157288"/>
        <c:axId val="533158072"/>
      </c:barChart>
      <c:catAx>
        <c:axId val="53315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158072"/>
        <c:crosses val="autoZero"/>
        <c:auto val="1"/>
        <c:lblAlgn val="ctr"/>
        <c:lblOffset val="100"/>
        <c:noMultiLvlLbl val="0"/>
      </c:catAx>
      <c:valAx>
        <c:axId val="53315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15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1.847572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64280"/>
        <c:axId val="534065848"/>
      </c:barChart>
      <c:catAx>
        <c:axId val="53406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65848"/>
        <c:crosses val="autoZero"/>
        <c:auto val="1"/>
        <c:lblAlgn val="ctr"/>
        <c:lblOffset val="100"/>
        <c:noMultiLvlLbl val="0"/>
      </c:catAx>
      <c:valAx>
        <c:axId val="53406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6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1.6114999000000001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43144"/>
        <c:axId val="529138440"/>
      </c:barChart>
      <c:catAx>
        <c:axId val="52914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38440"/>
        <c:crosses val="autoZero"/>
        <c:auto val="1"/>
        <c:lblAlgn val="ctr"/>
        <c:lblOffset val="100"/>
        <c:noMultiLvlLbl val="0"/>
      </c:catAx>
      <c:valAx>
        <c:axId val="52913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4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986.14149999999995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09704"/>
        <c:axId val="534708528"/>
      </c:barChart>
      <c:catAx>
        <c:axId val="53470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08528"/>
        <c:crosses val="autoZero"/>
        <c:auto val="1"/>
        <c:lblAlgn val="ctr"/>
        <c:lblOffset val="100"/>
        <c:noMultiLvlLbl val="0"/>
      </c:catAx>
      <c:valAx>
        <c:axId val="53470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0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2157.4720000000002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06960"/>
        <c:axId val="534713624"/>
      </c:barChart>
      <c:catAx>
        <c:axId val="53470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13624"/>
        <c:crosses val="autoZero"/>
        <c:auto val="1"/>
        <c:lblAlgn val="ctr"/>
        <c:lblOffset val="100"/>
        <c:noMultiLvlLbl val="0"/>
      </c:catAx>
      <c:valAx>
        <c:axId val="5347136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0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136.15866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08920"/>
        <c:axId val="534707352"/>
      </c:barChart>
      <c:catAx>
        <c:axId val="53470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07352"/>
        <c:crosses val="autoZero"/>
        <c:auto val="1"/>
        <c:lblAlgn val="ctr"/>
        <c:lblOffset val="100"/>
        <c:noMultiLvlLbl val="0"/>
      </c:catAx>
      <c:valAx>
        <c:axId val="53470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0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83.700130000000001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08136"/>
        <c:axId val="534706568"/>
      </c:barChart>
      <c:catAx>
        <c:axId val="53470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06568"/>
        <c:crosses val="autoZero"/>
        <c:auto val="1"/>
        <c:lblAlgn val="ctr"/>
        <c:lblOffset val="100"/>
        <c:noMultiLvlLbl val="0"/>
      </c:catAx>
      <c:valAx>
        <c:axId val="53470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0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8.098433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10488"/>
        <c:axId val="534709312"/>
      </c:barChart>
      <c:catAx>
        <c:axId val="53471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09312"/>
        <c:crosses val="autoZero"/>
        <c:auto val="1"/>
        <c:lblAlgn val="ctr"/>
        <c:lblOffset val="100"/>
        <c:noMultiLvlLbl val="0"/>
      </c:catAx>
      <c:valAx>
        <c:axId val="534709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1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378.23516999999998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12840"/>
        <c:axId val="534710096"/>
      </c:barChart>
      <c:catAx>
        <c:axId val="53471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10096"/>
        <c:crosses val="autoZero"/>
        <c:auto val="1"/>
        <c:lblAlgn val="ctr"/>
        <c:lblOffset val="100"/>
        <c:noMultiLvlLbl val="0"/>
      </c:catAx>
      <c:valAx>
        <c:axId val="534710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1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0.10939908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11664"/>
        <c:axId val="534712448"/>
      </c:barChart>
      <c:catAx>
        <c:axId val="53471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12448"/>
        <c:crosses val="autoZero"/>
        <c:auto val="1"/>
        <c:lblAlgn val="ctr"/>
        <c:lblOffset val="100"/>
        <c:noMultiLvlLbl val="0"/>
      </c:catAx>
      <c:valAx>
        <c:axId val="53471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1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3.0754031999999998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69016"/>
        <c:axId val="534470584"/>
      </c:barChart>
      <c:catAx>
        <c:axId val="53446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70584"/>
        <c:crosses val="autoZero"/>
        <c:auto val="1"/>
        <c:lblAlgn val="ctr"/>
        <c:lblOffset val="100"/>
        <c:noMultiLvlLbl val="0"/>
      </c:catAx>
      <c:valAx>
        <c:axId val="534470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6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15.821070000000001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160032"/>
        <c:axId val="533158856"/>
      </c:barChart>
      <c:catAx>
        <c:axId val="53316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158856"/>
        <c:crosses val="autoZero"/>
        <c:auto val="1"/>
        <c:lblAlgn val="ctr"/>
        <c:lblOffset val="100"/>
        <c:noMultiLvlLbl val="0"/>
      </c:catAx>
      <c:valAx>
        <c:axId val="53315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1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130.28082000000001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70192"/>
        <c:axId val="534472936"/>
      </c:barChart>
      <c:catAx>
        <c:axId val="53447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72936"/>
        <c:crosses val="autoZero"/>
        <c:auto val="1"/>
        <c:lblAlgn val="ctr"/>
        <c:lblOffset val="100"/>
        <c:noMultiLvlLbl val="0"/>
      </c:catAx>
      <c:valAx>
        <c:axId val="53447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75.429670000000002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74504"/>
        <c:axId val="534475288"/>
      </c:barChart>
      <c:catAx>
        <c:axId val="53447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75288"/>
        <c:crosses val="autoZero"/>
        <c:auto val="1"/>
        <c:lblAlgn val="ctr"/>
        <c:lblOffset val="100"/>
        <c:noMultiLvlLbl val="0"/>
      </c:catAx>
      <c:valAx>
        <c:axId val="53447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3.0310000000000001</c:v>
                </c:pt>
                <c:pt idx="1">
                  <c:v>8.7240000000000002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473720"/>
        <c:axId val="534469800"/>
      </c:barChart>
      <c:catAx>
        <c:axId val="53447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69800"/>
        <c:crosses val="autoZero"/>
        <c:auto val="1"/>
        <c:lblAlgn val="ctr"/>
        <c:lblOffset val="100"/>
        <c:noMultiLvlLbl val="0"/>
      </c:catAx>
      <c:valAx>
        <c:axId val="53446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6.8189840000000004</c:v>
                </c:pt>
                <c:pt idx="1">
                  <c:v>7.6286959999999997</c:v>
                </c:pt>
                <c:pt idx="2">
                  <c:v>8.0164810000000006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314.47595000000001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71760"/>
        <c:axId val="534472152"/>
      </c:barChart>
      <c:catAx>
        <c:axId val="53447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72152"/>
        <c:crosses val="autoZero"/>
        <c:auto val="1"/>
        <c:lblAlgn val="ctr"/>
        <c:lblOffset val="100"/>
        <c:noMultiLvlLbl val="0"/>
      </c:catAx>
      <c:valAx>
        <c:axId val="534472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9.406174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70976"/>
        <c:axId val="534475680"/>
      </c:barChart>
      <c:catAx>
        <c:axId val="5344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75680"/>
        <c:crosses val="autoZero"/>
        <c:auto val="1"/>
        <c:lblAlgn val="ctr"/>
        <c:lblOffset val="100"/>
        <c:noMultiLvlLbl val="0"/>
      </c:catAx>
      <c:valAx>
        <c:axId val="53447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81.484999999999999</c:v>
                </c:pt>
                <c:pt idx="1">
                  <c:v>6.2880000000000003</c:v>
                </c:pt>
                <c:pt idx="2">
                  <c:v>12.227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841624"/>
        <c:axId val="534844760"/>
      </c:barChart>
      <c:catAx>
        <c:axId val="53484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844760"/>
        <c:crosses val="autoZero"/>
        <c:auto val="1"/>
        <c:lblAlgn val="ctr"/>
        <c:lblOffset val="100"/>
        <c:noMultiLvlLbl val="0"/>
      </c:catAx>
      <c:valAx>
        <c:axId val="53484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84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1796.9490000000001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843192"/>
        <c:axId val="534844368"/>
      </c:barChart>
      <c:catAx>
        <c:axId val="5348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844368"/>
        <c:crosses val="autoZero"/>
        <c:auto val="1"/>
        <c:lblAlgn val="ctr"/>
        <c:lblOffset val="100"/>
        <c:noMultiLvlLbl val="0"/>
      </c:catAx>
      <c:valAx>
        <c:axId val="534844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84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61.006880000000002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842408"/>
        <c:axId val="534839664"/>
      </c:barChart>
      <c:catAx>
        <c:axId val="53484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839664"/>
        <c:crosses val="autoZero"/>
        <c:auto val="1"/>
        <c:lblAlgn val="ctr"/>
        <c:lblOffset val="100"/>
        <c:noMultiLvlLbl val="0"/>
      </c:catAx>
      <c:valAx>
        <c:axId val="53483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84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343.68642999999997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841232"/>
        <c:axId val="534845152"/>
      </c:barChart>
      <c:catAx>
        <c:axId val="53484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845152"/>
        <c:crosses val="autoZero"/>
        <c:auto val="1"/>
        <c:lblAlgn val="ctr"/>
        <c:lblOffset val="100"/>
        <c:noMultiLvlLbl val="0"/>
      </c:catAx>
      <c:valAx>
        <c:axId val="53484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84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2.4327027999999999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40792"/>
        <c:axId val="425011160"/>
      </c:barChart>
      <c:catAx>
        <c:axId val="52914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11160"/>
        <c:crosses val="autoZero"/>
        <c:auto val="1"/>
        <c:lblAlgn val="ctr"/>
        <c:lblOffset val="100"/>
        <c:noMultiLvlLbl val="0"/>
      </c:catAx>
      <c:valAx>
        <c:axId val="42501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4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2361.7021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843976"/>
        <c:axId val="534842016"/>
      </c:barChart>
      <c:catAx>
        <c:axId val="53484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842016"/>
        <c:crosses val="autoZero"/>
        <c:auto val="1"/>
        <c:lblAlgn val="ctr"/>
        <c:lblOffset val="100"/>
        <c:noMultiLvlLbl val="0"/>
      </c:catAx>
      <c:valAx>
        <c:axId val="53484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84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8.1398010000000003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840056"/>
        <c:axId val="534842800"/>
      </c:barChart>
      <c:catAx>
        <c:axId val="53484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842800"/>
        <c:crosses val="autoZero"/>
        <c:auto val="1"/>
        <c:lblAlgn val="ctr"/>
        <c:lblOffset val="100"/>
        <c:noMultiLvlLbl val="0"/>
      </c:catAx>
      <c:valAx>
        <c:axId val="53484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84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1.0969572000000001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838880"/>
        <c:axId val="534839272"/>
      </c:barChart>
      <c:catAx>
        <c:axId val="53483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839272"/>
        <c:crosses val="autoZero"/>
        <c:auto val="1"/>
        <c:lblAlgn val="ctr"/>
        <c:lblOffset val="100"/>
        <c:noMultiLvlLbl val="0"/>
      </c:catAx>
      <c:valAx>
        <c:axId val="53483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8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98.252930000000006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63496"/>
        <c:axId val="534062320"/>
      </c:barChart>
      <c:catAx>
        <c:axId val="53406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62320"/>
        <c:crosses val="autoZero"/>
        <c:auto val="1"/>
        <c:lblAlgn val="ctr"/>
        <c:lblOffset val="100"/>
        <c:noMultiLvlLbl val="0"/>
      </c:catAx>
      <c:valAx>
        <c:axId val="53406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6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0.99053340000000001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59968"/>
        <c:axId val="534065064"/>
      </c:barChart>
      <c:catAx>
        <c:axId val="53405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65064"/>
        <c:crosses val="autoZero"/>
        <c:auto val="1"/>
        <c:lblAlgn val="ctr"/>
        <c:lblOffset val="100"/>
        <c:noMultiLvlLbl val="0"/>
      </c:catAx>
      <c:valAx>
        <c:axId val="53406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5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11.873248999999999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66240"/>
        <c:axId val="534066632"/>
      </c:barChart>
      <c:catAx>
        <c:axId val="5340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66632"/>
        <c:crosses val="autoZero"/>
        <c:auto val="1"/>
        <c:lblAlgn val="ctr"/>
        <c:lblOffset val="100"/>
        <c:noMultiLvlLbl val="0"/>
      </c:catAx>
      <c:valAx>
        <c:axId val="53406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6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1.0969572000000001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60360"/>
        <c:axId val="534060752"/>
      </c:barChart>
      <c:catAx>
        <c:axId val="53406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60752"/>
        <c:crosses val="autoZero"/>
        <c:auto val="1"/>
        <c:lblAlgn val="ctr"/>
        <c:lblOffset val="100"/>
        <c:noMultiLvlLbl val="0"/>
      </c:catAx>
      <c:valAx>
        <c:axId val="53406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6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371.95139999999998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61536"/>
        <c:axId val="534063888"/>
      </c:barChart>
      <c:catAx>
        <c:axId val="53406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63888"/>
        <c:crosses val="autoZero"/>
        <c:auto val="1"/>
        <c:lblAlgn val="ctr"/>
        <c:lblOffset val="100"/>
        <c:noMultiLvlLbl val="0"/>
      </c:catAx>
      <c:valAx>
        <c:axId val="53406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6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4.8046274000000002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062712"/>
        <c:axId val="534059184"/>
      </c:barChart>
      <c:catAx>
        <c:axId val="53406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059184"/>
        <c:crosses val="autoZero"/>
        <c:auto val="1"/>
        <c:lblAlgn val="ctr"/>
        <c:lblOffset val="100"/>
        <c:noMultiLvlLbl val="0"/>
      </c:catAx>
      <c:valAx>
        <c:axId val="53405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06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김응진, ID : H1900942)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22일 10:01:16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1796.9490000000001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48.392876000000001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15.821070000000001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81.484999999999999</v>
      </c>
      <c r="G8" s="59">
        <f>'DRIs DATA 입력'!G8</f>
        <v>6.2880000000000003</v>
      </c>
      <c r="H8" s="59">
        <f>'DRIs DATA 입력'!H8</f>
        <v>12.227</v>
      </c>
      <c r="I8" s="46"/>
      <c r="J8" s="59" t="s">
        <v>215</v>
      </c>
      <c r="K8" s="59">
        <f>'DRIs DATA 입력'!K8</f>
        <v>3.0310000000000001</v>
      </c>
      <c r="L8" s="59">
        <f>'DRIs DATA 입력'!L8</f>
        <v>8.7240000000000002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314.47595000000001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9.406174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2.4327027999999999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98.252930000000006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61.006880000000002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1.0439609000000001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0.99053340000000001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11.873248999999999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1.0969572000000001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371.95139999999998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4.8046274000000002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1.847572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1.6114999000000001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343.68642999999997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986.14149999999995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2361.7021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2157.4720000000002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136.15866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83.700130000000001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8.1398010000000003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8.098433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378.23516999999998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0.10939908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3.0754031999999998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130.28082000000001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75.429670000000002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276</v>
      </c>
      <c r="B1" s="61" t="s">
        <v>307</v>
      </c>
      <c r="G1" s="62" t="s">
        <v>308</v>
      </c>
      <c r="H1" s="61" t="s">
        <v>309</v>
      </c>
    </row>
    <row r="3" spans="1:27" x14ac:dyDescent="0.3">
      <c r="A3" s="71" t="s">
        <v>310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312</v>
      </c>
      <c r="B4" s="69"/>
      <c r="C4" s="69"/>
      <c r="E4" s="66" t="s">
        <v>313</v>
      </c>
      <c r="F4" s="67"/>
      <c r="G4" s="67"/>
      <c r="H4" s="68"/>
      <c r="J4" s="66" t="s">
        <v>277</v>
      </c>
      <c r="K4" s="67"/>
      <c r="L4" s="68"/>
      <c r="N4" s="69" t="s">
        <v>314</v>
      </c>
      <c r="O4" s="69"/>
      <c r="P4" s="69"/>
      <c r="Q4" s="69"/>
      <c r="R4" s="69"/>
      <c r="S4" s="69"/>
      <c r="U4" s="69" t="s">
        <v>315</v>
      </c>
      <c r="V4" s="69"/>
      <c r="W4" s="69"/>
      <c r="X4" s="69"/>
      <c r="Y4" s="69"/>
      <c r="Z4" s="69"/>
    </row>
    <row r="5" spans="1:27" x14ac:dyDescent="0.3">
      <c r="A5" s="65"/>
      <c r="B5" s="65" t="s">
        <v>316</v>
      </c>
      <c r="C5" s="65" t="s">
        <v>278</v>
      </c>
      <c r="E5" s="65"/>
      <c r="F5" s="65" t="s">
        <v>317</v>
      </c>
      <c r="G5" s="65" t="s">
        <v>279</v>
      </c>
      <c r="H5" s="65" t="s">
        <v>45</v>
      </c>
      <c r="J5" s="65"/>
      <c r="K5" s="65" t="s">
        <v>318</v>
      </c>
      <c r="L5" s="65" t="s">
        <v>319</v>
      </c>
      <c r="N5" s="65"/>
      <c r="O5" s="65" t="s">
        <v>280</v>
      </c>
      <c r="P5" s="65" t="s">
        <v>320</v>
      </c>
      <c r="Q5" s="65" t="s">
        <v>281</v>
      </c>
      <c r="R5" s="65" t="s">
        <v>321</v>
      </c>
      <c r="S5" s="65" t="s">
        <v>278</v>
      </c>
      <c r="U5" s="65"/>
      <c r="V5" s="65" t="s">
        <v>280</v>
      </c>
      <c r="W5" s="65" t="s">
        <v>320</v>
      </c>
      <c r="X5" s="65" t="s">
        <v>322</v>
      </c>
      <c r="Y5" s="65" t="s">
        <v>321</v>
      </c>
      <c r="Z5" s="65" t="s">
        <v>278</v>
      </c>
    </row>
    <row r="6" spans="1:27" x14ac:dyDescent="0.3">
      <c r="A6" s="65" t="s">
        <v>311</v>
      </c>
      <c r="B6" s="65">
        <v>2200</v>
      </c>
      <c r="C6" s="65">
        <v>1796.9490000000001</v>
      </c>
      <c r="E6" s="65" t="s">
        <v>323</v>
      </c>
      <c r="F6" s="65">
        <v>55</v>
      </c>
      <c r="G6" s="65">
        <v>15</v>
      </c>
      <c r="H6" s="65">
        <v>7</v>
      </c>
      <c r="J6" s="65" t="s">
        <v>323</v>
      </c>
      <c r="K6" s="65">
        <v>0.1</v>
      </c>
      <c r="L6" s="65">
        <v>4</v>
      </c>
      <c r="N6" s="65" t="s">
        <v>324</v>
      </c>
      <c r="O6" s="65">
        <v>50</v>
      </c>
      <c r="P6" s="65">
        <v>60</v>
      </c>
      <c r="Q6" s="65">
        <v>0</v>
      </c>
      <c r="R6" s="65">
        <v>0</v>
      </c>
      <c r="S6" s="65">
        <v>48.392876000000001</v>
      </c>
      <c r="U6" s="65" t="s">
        <v>282</v>
      </c>
      <c r="V6" s="65">
        <v>0</v>
      </c>
      <c r="W6" s="65">
        <v>0</v>
      </c>
      <c r="X6" s="65">
        <v>25</v>
      </c>
      <c r="Y6" s="65">
        <v>0</v>
      </c>
      <c r="Z6" s="65">
        <v>15.821070000000001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325</v>
      </c>
      <c r="F8" s="65">
        <v>81.484999999999999</v>
      </c>
      <c r="G8" s="65">
        <v>6.2880000000000003</v>
      </c>
      <c r="H8" s="65">
        <v>12.227</v>
      </c>
      <c r="J8" s="65" t="s">
        <v>325</v>
      </c>
      <c r="K8" s="65">
        <v>3.0310000000000001</v>
      </c>
      <c r="L8" s="65">
        <v>8.7240000000000002</v>
      </c>
    </row>
    <row r="13" spans="1:27" x14ac:dyDescent="0.3">
      <c r="A13" s="70" t="s">
        <v>284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285</v>
      </c>
      <c r="B14" s="69"/>
      <c r="C14" s="69"/>
      <c r="D14" s="69"/>
      <c r="E14" s="69"/>
      <c r="F14" s="69"/>
      <c r="H14" s="69" t="s">
        <v>286</v>
      </c>
      <c r="I14" s="69"/>
      <c r="J14" s="69"/>
      <c r="K14" s="69"/>
      <c r="L14" s="69"/>
      <c r="M14" s="69"/>
      <c r="O14" s="69" t="s">
        <v>326</v>
      </c>
      <c r="P14" s="69"/>
      <c r="Q14" s="69"/>
      <c r="R14" s="69"/>
      <c r="S14" s="69"/>
      <c r="T14" s="69"/>
      <c r="V14" s="69" t="s">
        <v>287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280</v>
      </c>
      <c r="C15" s="65" t="s">
        <v>320</v>
      </c>
      <c r="D15" s="65" t="s">
        <v>281</v>
      </c>
      <c r="E15" s="65" t="s">
        <v>321</v>
      </c>
      <c r="F15" s="65" t="s">
        <v>278</v>
      </c>
      <c r="H15" s="65"/>
      <c r="I15" s="65" t="s">
        <v>280</v>
      </c>
      <c r="J15" s="65" t="s">
        <v>320</v>
      </c>
      <c r="K15" s="65" t="s">
        <v>281</v>
      </c>
      <c r="L15" s="65" t="s">
        <v>321</v>
      </c>
      <c r="M15" s="65" t="s">
        <v>278</v>
      </c>
      <c r="O15" s="65"/>
      <c r="P15" s="65" t="s">
        <v>280</v>
      </c>
      <c r="Q15" s="65" t="s">
        <v>327</v>
      </c>
      <c r="R15" s="65" t="s">
        <v>281</v>
      </c>
      <c r="S15" s="65" t="s">
        <v>328</v>
      </c>
      <c r="T15" s="65" t="s">
        <v>278</v>
      </c>
      <c r="V15" s="65"/>
      <c r="W15" s="65" t="s">
        <v>280</v>
      </c>
      <c r="X15" s="65" t="s">
        <v>320</v>
      </c>
      <c r="Y15" s="65" t="s">
        <v>281</v>
      </c>
      <c r="Z15" s="65" t="s">
        <v>321</v>
      </c>
      <c r="AA15" s="65" t="s">
        <v>278</v>
      </c>
    </row>
    <row r="16" spans="1:27" x14ac:dyDescent="0.3">
      <c r="A16" s="65" t="s">
        <v>329</v>
      </c>
      <c r="B16" s="65">
        <v>530</v>
      </c>
      <c r="C16" s="65">
        <v>750</v>
      </c>
      <c r="D16" s="65">
        <v>0</v>
      </c>
      <c r="E16" s="65">
        <v>3000</v>
      </c>
      <c r="F16" s="65">
        <v>314.47595000000001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9.406174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2.4327027999999999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98.252930000000006</v>
      </c>
    </row>
    <row r="23" spans="1:62" x14ac:dyDescent="0.3">
      <c r="A23" s="70" t="s">
        <v>288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330</v>
      </c>
      <c r="B24" s="69"/>
      <c r="C24" s="69"/>
      <c r="D24" s="69"/>
      <c r="E24" s="69"/>
      <c r="F24" s="69"/>
      <c r="H24" s="69" t="s">
        <v>289</v>
      </c>
      <c r="I24" s="69"/>
      <c r="J24" s="69"/>
      <c r="K24" s="69"/>
      <c r="L24" s="69"/>
      <c r="M24" s="69"/>
      <c r="O24" s="69" t="s">
        <v>290</v>
      </c>
      <c r="P24" s="69"/>
      <c r="Q24" s="69"/>
      <c r="R24" s="69"/>
      <c r="S24" s="69"/>
      <c r="T24" s="69"/>
      <c r="V24" s="69" t="s">
        <v>331</v>
      </c>
      <c r="W24" s="69"/>
      <c r="X24" s="69"/>
      <c r="Y24" s="69"/>
      <c r="Z24" s="69"/>
      <c r="AA24" s="69"/>
      <c r="AC24" s="69" t="s">
        <v>291</v>
      </c>
      <c r="AD24" s="69"/>
      <c r="AE24" s="69"/>
      <c r="AF24" s="69"/>
      <c r="AG24" s="69"/>
      <c r="AH24" s="69"/>
      <c r="AJ24" s="69" t="s">
        <v>292</v>
      </c>
      <c r="AK24" s="69"/>
      <c r="AL24" s="69"/>
      <c r="AM24" s="69"/>
      <c r="AN24" s="69"/>
      <c r="AO24" s="69"/>
      <c r="AQ24" s="69" t="s">
        <v>293</v>
      </c>
      <c r="AR24" s="69"/>
      <c r="AS24" s="69"/>
      <c r="AT24" s="69"/>
      <c r="AU24" s="69"/>
      <c r="AV24" s="69"/>
      <c r="AX24" s="69" t="s">
        <v>332</v>
      </c>
      <c r="AY24" s="69"/>
      <c r="AZ24" s="69"/>
      <c r="BA24" s="69"/>
      <c r="BB24" s="69"/>
      <c r="BC24" s="69"/>
      <c r="BE24" s="69" t="s">
        <v>333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280</v>
      </c>
      <c r="C25" s="65" t="s">
        <v>320</v>
      </c>
      <c r="D25" s="65" t="s">
        <v>281</v>
      </c>
      <c r="E25" s="65" t="s">
        <v>321</v>
      </c>
      <c r="F25" s="65" t="s">
        <v>278</v>
      </c>
      <c r="H25" s="65"/>
      <c r="I25" s="65" t="s">
        <v>280</v>
      </c>
      <c r="J25" s="65" t="s">
        <v>320</v>
      </c>
      <c r="K25" s="65" t="s">
        <v>334</v>
      </c>
      <c r="L25" s="65" t="s">
        <v>321</v>
      </c>
      <c r="M25" s="65" t="s">
        <v>278</v>
      </c>
      <c r="O25" s="65"/>
      <c r="P25" s="65" t="s">
        <v>280</v>
      </c>
      <c r="Q25" s="65" t="s">
        <v>320</v>
      </c>
      <c r="R25" s="65" t="s">
        <v>281</v>
      </c>
      <c r="S25" s="65" t="s">
        <v>321</v>
      </c>
      <c r="T25" s="65" t="s">
        <v>278</v>
      </c>
      <c r="V25" s="65"/>
      <c r="W25" s="65" t="s">
        <v>280</v>
      </c>
      <c r="X25" s="65" t="s">
        <v>320</v>
      </c>
      <c r="Y25" s="65" t="s">
        <v>281</v>
      </c>
      <c r="Z25" s="65" t="s">
        <v>321</v>
      </c>
      <c r="AA25" s="65" t="s">
        <v>278</v>
      </c>
      <c r="AC25" s="65"/>
      <c r="AD25" s="65" t="s">
        <v>280</v>
      </c>
      <c r="AE25" s="65" t="s">
        <v>320</v>
      </c>
      <c r="AF25" s="65" t="s">
        <v>322</v>
      </c>
      <c r="AG25" s="65" t="s">
        <v>321</v>
      </c>
      <c r="AH25" s="65" t="s">
        <v>335</v>
      </c>
      <c r="AJ25" s="65"/>
      <c r="AK25" s="65" t="s">
        <v>280</v>
      </c>
      <c r="AL25" s="65" t="s">
        <v>320</v>
      </c>
      <c r="AM25" s="65" t="s">
        <v>281</v>
      </c>
      <c r="AN25" s="65" t="s">
        <v>328</v>
      </c>
      <c r="AO25" s="65" t="s">
        <v>278</v>
      </c>
      <c r="AQ25" s="65"/>
      <c r="AR25" s="65" t="s">
        <v>280</v>
      </c>
      <c r="AS25" s="65" t="s">
        <v>320</v>
      </c>
      <c r="AT25" s="65" t="s">
        <v>334</v>
      </c>
      <c r="AU25" s="65" t="s">
        <v>321</v>
      </c>
      <c r="AV25" s="65" t="s">
        <v>278</v>
      </c>
      <c r="AX25" s="65"/>
      <c r="AY25" s="65" t="s">
        <v>280</v>
      </c>
      <c r="AZ25" s="65" t="s">
        <v>336</v>
      </c>
      <c r="BA25" s="65" t="s">
        <v>281</v>
      </c>
      <c r="BB25" s="65" t="s">
        <v>321</v>
      </c>
      <c r="BC25" s="65" t="s">
        <v>278</v>
      </c>
      <c r="BE25" s="65"/>
      <c r="BF25" s="65" t="s">
        <v>280</v>
      </c>
      <c r="BG25" s="65" t="s">
        <v>320</v>
      </c>
      <c r="BH25" s="65" t="s">
        <v>281</v>
      </c>
      <c r="BI25" s="65" t="s">
        <v>328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61.006880000000002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1.0439609000000001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0.99053340000000001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11.873248999999999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1.0969572000000001</v>
      </c>
      <c r="AJ26" s="65" t="s">
        <v>294</v>
      </c>
      <c r="AK26" s="65">
        <v>320</v>
      </c>
      <c r="AL26" s="65">
        <v>400</v>
      </c>
      <c r="AM26" s="65">
        <v>0</v>
      </c>
      <c r="AN26" s="65">
        <v>1000</v>
      </c>
      <c r="AO26" s="65">
        <v>371.95139999999998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4.8046274000000002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1.847572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1.6114999000000001</v>
      </c>
    </row>
    <row r="33" spans="1:68" x14ac:dyDescent="0.3">
      <c r="A33" s="70" t="s">
        <v>337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339</v>
      </c>
      <c r="W34" s="69"/>
      <c r="X34" s="69"/>
      <c r="Y34" s="69"/>
      <c r="Z34" s="69"/>
      <c r="AA34" s="69"/>
      <c r="AC34" s="69" t="s">
        <v>295</v>
      </c>
      <c r="AD34" s="69"/>
      <c r="AE34" s="69"/>
      <c r="AF34" s="69"/>
      <c r="AG34" s="69"/>
      <c r="AH34" s="69"/>
      <c r="AJ34" s="69" t="s">
        <v>296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340</v>
      </c>
      <c r="C35" s="65" t="s">
        <v>320</v>
      </c>
      <c r="D35" s="65" t="s">
        <v>281</v>
      </c>
      <c r="E35" s="65" t="s">
        <v>321</v>
      </c>
      <c r="F35" s="65" t="s">
        <v>278</v>
      </c>
      <c r="H35" s="65"/>
      <c r="I35" s="65" t="s">
        <v>280</v>
      </c>
      <c r="J35" s="65" t="s">
        <v>320</v>
      </c>
      <c r="K35" s="65" t="s">
        <v>281</v>
      </c>
      <c r="L35" s="65" t="s">
        <v>321</v>
      </c>
      <c r="M35" s="65" t="s">
        <v>278</v>
      </c>
      <c r="O35" s="65"/>
      <c r="P35" s="65" t="s">
        <v>280</v>
      </c>
      <c r="Q35" s="65" t="s">
        <v>320</v>
      </c>
      <c r="R35" s="65" t="s">
        <v>281</v>
      </c>
      <c r="S35" s="65" t="s">
        <v>321</v>
      </c>
      <c r="T35" s="65" t="s">
        <v>278</v>
      </c>
      <c r="V35" s="65"/>
      <c r="W35" s="65" t="s">
        <v>280</v>
      </c>
      <c r="X35" s="65" t="s">
        <v>320</v>
      </c>
      <c r="Y35" s="65" t="s">
        <v>281</v>
      </c>
      <c r="Z35" s="65" t="s">
        <v>321</v>
      </c>
      <c r="AA35" s="65" t="s">
        <v>278</v>
      </c>
      <c r="AC35" s="65"/>
      <c r="AD35" s="65" t="s">
        <v>280</v>
      </c>
      <c r="AE35" s="65" t="s">
        <v>320</v>
      </c>
      <c r="AF35" s="65" t="s">
        <v>281</v>
      </c>
      <c r="AG35" s="65" t="s">
        <v>321</v>
      </c>
      <c r="AH35" s="65" t="s">
        <v>278</v>
      </c>
      <c r="AJ35" s="65"/>
      <c r="AK35" s="65" t="s">
        <v>280</v>
      </c>
      <c r="AL35" s="65" t="s">
        <v>320</v>
      </c>
      <c r="AM35" s="65" t="s">
        <v>281</v>
      </c>
      <c r="AN35" s="65" t="s">
        <v>321</v>
      </c>
      <c r="AO35" s="65" t="s">
        <v>278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343.68642999999997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986.14149999999995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2361.7021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2157.4720000000002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136.15866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83.700130000000001</v>
      </c>
    </row>
    <row r="43" spans="1:68" x14ac:dyDescent="0.3">
      <c r="A43" s="70" t="s">
        <v>341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342</v>
      </c>
      <c r="B44" s="69"/>
      <c r="C44" s="69"/>
      <c r="D44" s="69"/>
      <c r="E44" s="69"/>
      <c r="F44" s="69"/>
      <c r="H44" s="69" t="s">
        <v>343</v>
      </c>
      <c r="I44" s="69"/>
      <c r="J44" s="69"/>
      <c r="K44" s="69"/>
      <c r="L44" s="69"/>
      <c r="M44" s="69"/>
      <c r="O44" s="69" t="s">
        <v>344</v>
      </c>
      <c r="P44" s="69"/>
      <c r="Q44" s="69"/>
      <c r="R44" s="69"/>
      <c r="S44" s="69"/>
      <c r="T44" s="69"/>
      <c r="V44" s="69" t="s">
        <v>345</v>
      </c>
      <c r="W44" s="69"/>
      <c r="X44" s="69"/>
      <c r="Y44" s="69"/>
      <c r="Z44" s="69"/>
      <c r="AA44" s="69"/>
      <c r="AC44" s="69" t="s">
        <v>297</v>
      </c>
      <c r="AD44" s="69"/>
      <c r="AE44" s="69"/>
      <c r="AF44" s="69"/>
      <c r="AG44" s="69"/>
      <c r="AH44" s="69"/>
      <c r="AJ44" s="69" t="s">
        <v>346</v>
      </c>
      <c r="AK44" s="69"/>
      <c r="AL44" s="69"/>
      <c r="AM44" s="69"/>
      <c r="AN44" s="69"/>
      <c r="AO44" s="69"/>
      <c r="AQ44" s="69" t="s">
        <v>298</v>
      </c>
      <c r="AR44" s="69"/>
      <c r="AS44" s="69"/>
      <c r="AT44" s="69"/>
      <c r="AU44" s="69"/>
      <c r="AV44" s="69"/>
      <c r="AX44" s="69" t="s">
        <v>299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280</v>
      </c>
      <c r="C45" s="65" t="s">
        <v>320</v>
      </c>
      <c r="D45" s="65" t="s">
        <v>281</v>
      </c>
      <c r="E45" s="65" t="s">
        <v>321</v>
      </c>
      <c r="F45" s="65" t="s">
        <v>278</v>
      </c>
      <c r="H45" s="65"/>
      <c r="I45" s="65" t="s">
        <v>280</v>
      </c>
      <c r="J45" s="65" t="s">
        <v>320</v>
      </c>
      <c r="K45" s="65" t="s">
        <v>281</v>
      </c>
      <c r="L45" s="65" t="s">
        <v>321</v>
      </c>
      <c r="M45" s="65" t="s">
        <v>335</v>
      </c>
      <c r="O45" s="65"/>
      <c r="P45" s="65" t="s">
        <v>280</v>
      </c>
      <c r="Q45" s="65" t="s">
        <v>320</v>
      </c>
      <c r="R45" s="65" t="s">
        <v>281</v>
      </c>
      <c r="S45" s="65" t="s">
        <v>321</v>
      </c>
      <c r="T45" s="65" t="s">
        <v>278</v>
      </c>
      <c r="V45" s="65"/>
      <c r="W45" s="65" t="s">
        <v>280</v>
      </c>
      <c r="X45" s="65" t="s">
        <v>320</v>
      </c>
      <c r="Y45" s="65" t="s">
        <v>281</v>
      </c>
      <c r="Z45" s="65" t="s">
        <v>321</v>
      </c>
      <c r="AA45" s="65" t="s">
        <v>347</v>
      </c>
      <c r="AC45" s="65"/>
      <c r="AD45" s="65" t="s">
        <v>280</v>
      </c>
      <c r="AE45" s="65" t="s">
        <v>320</v>
      </c>
      <c r="AF45" s="65" t="s">
        <v>322</v>
      </c>
      <c r="AG45" s="65" t="s">
        <v>321</v>
      </c>
      <c r="AH45" s="65" t="s">
        <v>278</v>
      </c>
      <c r="AJ45" s="65"/>
      <c r="AK45" s="65" t="s">
        <v>280</v>
      </c>
      <c r="AL45" s="65" t="s">
        <v>320</v>
      </c>
      <c r="AM45" s="65" t="s">
        <v>281</v>
      </c>
      <c r="AN45" s="65" t="s">
        <v>348</v>
      </c>
      <c r="AO45" s="65" t="s">
        <v>278</v>
      </c>
      <c r="AQ45" s="65"/>
      <c r="AR45" s="65" t="s">
        <v>280</v>
      </c>
      <c r="AS45" s="65" t="s">
        <v>320</v>
      </c>
      <c r="AT45" s="65" t="s">
        <v>281</v>
      </c>
      <c r="AU45" s="65" t="s">
        <v>321</v>
      </c>
      <c r="AV45" s="65" t="s">
        <v>278</v>
      </c>
      <c r="AX45" s="65"/>
      <c r="AY45" s="65" t="s">
        <v>280</v>
      </c>
      <c r="AZ45" s="65" t="s">
        <v>320</v>
      </c>
      <c r="BA45" s="65" t="s">
        <v>281</v>
      </c>
      <c r="BB45" s="65" t="s">
        <v>321</v>
      </c>
      <c r="BC45" s="65" t="s">
        <v>278</v>
      </c>
      <c r="BE45" s="65"/>
      <c r="BF45" s="65" t="s">
        <v>280</v>
      </c>
      <c r="BG45" s="65" t="s">
        <v>320</v>
      </c>
      <c r="BH45" s="65" t="s">
        <v>281</v>
      </c>
      <c r="BI45" s="65" t="s">
        <v>321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8.1398010000000003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8.098433</v>
      </c>
      <c r="O46" s="65" t="s">
        <v>301</v>
      </c>
      <c r="P46" s="65">
        <v>600</v>
      </c>
      <c r="Q46" s="65">
        <v>800</v>
      </c>
      <c r="R46" s="65">
        <v>0</v>
      </c>
      <c r="S46" s="65">
        <v>10000</v>
      </c>
      <c r="T46" s="65">
        <v>378.23516999999998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0.10939908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3.0754031999999998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130.28082000000001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75.429670000000002</v>
      </c>
      <c r="AX46" s="65" t="s">
        <v>302</v>
      </c>
      <c r="AY46" s="65"/>
      <c r="AZ46" s="65"/>
      <c r="BA46" s="65"/>
      <c r="BB46" s="65"/>
      <c r="BC46" s="65"/>
      <c r="BE46" s="65" t="s">
        <v>303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304</v>
      </c>
      <c r="B2" s="61" t="s">
        <v>305</v>
      </c>
      <c r="C2" s="61" t="s">
        <v>306</v>
      </c>
      <c r="D2" s="61">
        <v>59</v>
      </c>
      <c r="E2" s="61">
        <v>1796.9490000000001</v>
      </c>
      <c r="F2" s="61">
        <v>322.50191999999998</v>
      </c>
      <c r="G2" s="61">
        <v>24.887646</v>
      </c>
      <c r="H2" s="61">
        <v>14.182005</v>
      </c>
      <c r="I2" s="61">
        <v>10.705641</v>
      </c>
      <c r="J2" s="61">
        <v>48.392876000000001</v>
      </c>
      <c r="K2" s="61">
        <v>30.873045000000001</v>
      </c>
      <c r="L2" s="61">
        <v>17.519829999999999</v>
      </c>
      <c r="M2" s="61">
        <v>15.821070000000001</v>
      </c>
      <c r="N2" s="61">
        <v>1.7328299</v>
      </c>
      <c r="O2" s="61">
        <v>8.3250810000000008</v>
      </c>
      <c r="P2" s="61">
        <v>769.58654999999999</v>
      </c>
      <c r="Q2" s="61">
        <v>12.43038</v>
      </c>
      <c r="R2" s="61">
        <v>314.47595000000001</v>
      </c>
      <c r="S2" s="61">
        <v>96.208969999999994</v>
      </c>
      <c r="T2" s="61">
        <v>2619.203</v>
      </c>
      <c r="U2" s="61">
        <v>2.4327027999999999</v>
      </c>
      <c r="V2" s="61">
        <v>9.406174</v>
      </c>
      <c r="W2" s="61">
        <v>98.252930000000006</v>
      </c>
      <c r="X2" s="61">
        <v>61.006880000000002</v>
      </c>
      <c r="Y2" s="61">
        <v>1.0439609000000001</v>
      </c>
      <c r="Z2" s="61">
        <v>0.99053340000000001</v>
      </c>
      <c r="AA2" s="61">
        <v>11.873248999999999</v>
      </c>
      <c r="AB2" s="61">
        <v>1.0969572000000001</v>
      </c>
      <c r="AC2" s="61">
        <v>371.95139999999998</v>
      </c>
      <c r="AD2" s="61">
        <v>4.8046274000000002</v>
      </c>
      <c r="AE2" s="61">
        <v>1.847572</v>
      </c>
      <c r="AF2" s="61">
        <v>1.6114999000000001</v>
      </c>
      <c r="AG2" s="61">
        <v>343.68642999999997</v>
      </c>
      <c r="AH2" s="61">
        <v>151.09855999999999</v>
      </c>
      <c r="AI2" s="61">
        <v>192.58788000000001</v>
      </c>
      <c r="AJ2" s="61">
        <v>986.14149999999995</v>
      </c>
      <c r="AK2" s="61">
        <v>2361.7021</v>
      </c>
      <c r="AL2" s="61">
        <v>136.15866</v>
      </c>
      <c r="AM2" s="61">
        <v>2157.4720000000002</v>
      </c>
      <c r="AN2" s="61">
        <v>83.700130000000001</v>
      </c>
      <c r="AO2" s="61">
        <v>8.1398010000000003</v>
      </c>
      <c r="AP2" s="61">
        <v>5.7144903999999999</v>
      </c>
      <c r="AQ2" s="61">
        <v>2.4253108999999999</v>
      </c>
      <c r="AR2" s="61">
        <v>8.098433</v>
      </c>
      <c r="AS2" s="61">
        <v>378.23516999999998</v>
      </c>
      <c r="AT2" s="61">
        <v>0.10939908</v>
      </c>
      <c r="AU2" s="61">
        <v>3.0754031999999998</v>
      </c>
      <c r="AV2" s="61">
        <v>130.28082000000001</v>
      </c>
      <c r="AW2" s="61">
        <v>75.429670000000002</v>
      </c>
      <c r="AX2" s="61">
        <v>4.2208864999999998E-2</v>
      </c>
      <c r="AY2" s="61">
        <v>0.45551580000000003</v>
      </c>
      <c r="AZ2" s="61">
        <v>236.06610000000001</v>
      </c>
      <c r="BA2" s="61">
        <v>22.483725</v>
      </c>
      <c r="BB2" s="61">
        <v>6.8189840000000004</v>
      </c>
      <c r="BC2" s="61">
        <v>7.6286959999999997</v>
      </c>
      <c r="BD2" s="61">
        <v>8.0164810000000006</v>
      </c>
      <c r="BE2" s="61">
        <v>0.52677649999999998</v>
      </c>
      <c r="BF2" s="61">
        <v>3.0720668</v>
      </c>
      <c r="BG2" s="61">
        <v>1.1518281E-3</v>
      </c>
      <c r="BH2" s="61">
        <v>2.6943465999999999E-2</v>
      </c>
      <c r="BI2" s="61">
        <v>2.1742398E-2</v>
      </c>
      <c r="BJ2" s="61">
        <v>8.4779919999999995E-2</v>
      </c>
      <c r="BK2" s="61">
        <v>8.8602166000000004E-5</v>
      </c>
      <c r="BL2" s="61">
        <v>0.27759126000000001</v>
      </c>
      <c r="BM2" s="61">
        <v>1.8167236</v>
      </c>
      <c r="BN2" s="61">
        <v>0.52231680000000003</v>
      </c>
      <c r="BO2" s="61">
        <v>30.449342999999999</v>
      </c>
      <c r="BP2" s="61">
        <v>4.8582286999999997</v>
      </c>
      <c r="BQ2" s="61">
        <v>11.364922999999999</v>
      </c>
      <c r="BR2" s="61">
        <v>41.295932999999998</v>
      </c>
      <c r="BS2" s="61">
        <v>16.308706000000001</v>
      </c>
      <c r="BT2" s="61">
        <v>4.7537690000000001</v>
      </c>
      <c r="BU2" s="61">
        <v>0.29057473</v>
      </c>
      <c r="BV2" s="61">
        <v>2.8705795999999999E-2</v>
      </c>
      <c r="BW2" s="61">
        <v>0.36988567999999999</v>
      </c>
      <c r="BX2" s="61">
        <v>0.62134579999999995</v>
      </c>
      <c r="BY2" s="61">
        <v>0.11162387999999999</v>
      </c>
      <c r="BZ2" s="61">
        <v>4.6569500000000002E-4</v>
      </c>
      <c r="CA2" s="61">
        <v>0.73096410000000001</v>
      </c>
      <c r="CB2" s="61">
        <v>1.5665709999999999E-2</v>
      </c>
      <c r="CC2" s="61">
        <v>0.2647716</v>
      </c>
      <c r="CD2" s="61">
        <v>0.72487630000000003</v>
      </c>
      <c r="CE2" s="61">
        <v>8.5025765000000003E-2</v>
      </c>
      <c r="CF2" s="61">
        <v>9.0533959999999997E-2</v>
      </c>
      <c r="CG2" s="61">
        <v>4.9500000000000003E-7</v>
      </c>
      <c r="CH2" s="61">
        <v>3.9466544999999999E-2</v>
      </c>
      <c r="CI2" s="61">
        <v>2.5329929999999999E-3</v>
      </c>
      <c r="CJ2" s="61">
        <v>1.2139821</v>
      </c>
      <c r="CK2" s="61">
        <v>1.8967471999999999E-2</v>
      </c>
      <c r="CL2" s="61">
        <v>2.4441899999999999</v>
      </c>
      <c r="CM2" s="61">
        <v>1.6618193000000001</v>
      </c>
      <c r="CN2" s="61">
        <v>1982.7172</v>
      </c>
      <c r="CO2" s="61">
        <v>3405.7664</v>
      </c>
      <c r="CP2" s="61">
        <v>1410.2781</v>
      </c>
      <c r="CQ2" s="61">
        <v>630.68255999999997</v>
      </c>
      <c r="CR2" s="61">
        <v>325.47552000000002</v>
      </c>
      <c r="CS2" s="61">
        <v>520.10789999999997</v>
      </c>
      <c r="CT2" s="61">
        <v>1912.9436000000001</v>
      </c>
      <c r="CU2" s="61">
        <v>1004.5275</v>
      </c>
      <c r="CV2" s="61">
        <v>1669.3793000000001</v>
      </c>
      <c r="CW2" s="61">
        <v>1026.0645</v>
      </c>
      <c r="CX2" s="61">
        <v>326.1343</v>
      </c>
      <c r="CY2" s="61">
        <v>2713.8519999999999</v>
      </c>
      <c r="CZ2" s="61">
        <v>1013.3704</v>
      </c>
      <c r="DA2" s="61">
        <v>2744.0120000000002</v>
      </c>
      <c r="DB2" s="61">
        <v>2882.8647000000001</v>
      </c>
      <c r="DC2" s="61">
        <v>3716.3914</v>
      </c>
      <c r="DD2" s="61">
        <v>5614.5039999999999</v>
      </c>
      <c r="DE2" s="61">
        <v>883.27560000000005</v>
      </c>
      <c r="DF2" s="61">
        <v>3565.3865000000001</v>
      </c>
      <c r="DG2" s="61">
        <v>1320.5875000000001</v>
      </c>
      <c r="DH2" s="61">
        <v>49.831339999999997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22.483725</v>
      </c>
      <c r="B6">
        <f>BB2</f>
        <v>6.8189840000000004</v>
      </c>
      <c r="C6">
        <f>BC2</f>
        <v>7.6286959999999997</v>
      </c>
      <c r="D6">
        <f>BD2</f>
        <v>8.0164810000000006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22630</v>
      </c>
      <c r="C2" s="56">
        <f ca="1">YEAR(TODAY())-YEAR(B2)+IF(TODAY()&gt;=DATE(YEAR(TODAY()),MONTH(B2),DAY(B2)),0,-1)</f>
        <v>59</v>
      </c>
      <c r="E2" s="52">
        <v>175.5</v>
      </c>
      <c r="F2" s="53" t="s">
        <v>275</v>
      </c>
      <c r="G2" s="52">
        <v>73.099999999999994</v>
      </c>
      <c r="H2" s="51" t="s">
        <v>40</v>
      </c>
      <c r="I2" s="72">
        <f>ROUND(G3/E3^2,1)</f>
        <v>23.7</v>
      </c>
    </row>
    <row r="3" spans="1:9" x14ac:dyDescent="0.3">
      <c r="E3" s="51">
        <f>E2/100</f>
        <v>1.7549999999999999</v>
      </c>
      <c r="F3" s="51" t="s">
        <v>39</v>
      </c>
      <c r="G3" s="51">
        <f>G2</f>
        <v>73.099999999999994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김응진, ID : H1900942)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22일 10:01:16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44491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175.5</v>
      </c>
      <c r="L12" s="129"/>
      <c r="M12" s="122">
        <f>'개인정보 및 신체계측 입력'!G2</f>
        <v>73.099999999999994</v>
      </c>
      <c r="N12" s="123"/>
      <c r="O12" s="118" t="s">
        <v>270</v>
      </c>
      <c r="P12" s="112"/>
      <c r="Q12" s="115">
        <f>'개인정보 및 신체계측 입력'!I2</f>
        <v>23.7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김응진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81.484999999999999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6.2880000000000003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12.227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8.6999999999999993</v>
      </c>
      <c r="L72" s="36" t="s">
        <v>52</v>
      </c>
      <c r="M72" s="36">
        <f>ROUND('DRIs DATA'!K8,1)</f>
        <v>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41.93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78.38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61.01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73.13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42.96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157.44999999999999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81.400000000000006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2021-10-22T01:29:19Z</dcterms:modified>
</cp:coreProperties>
</file>