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<sst xmlns="http://schemas.openxmlformats.org/spreadsheetml/2006/main" count="692" uniqueCount="343">
  <si>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</si>
  <si>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</si>
  <si>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</si>
  <si>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</si>
  <si>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</si>
  <si>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</si>
  <si>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</si>
  <si>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</si>
  <si>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</si>
  <si>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</si>
  <si>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</si>
  <si>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</si>
  <si>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</si>
  <si>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</si>
  <si>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</si>
  <si>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</si>
  <si>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</si>
  <si>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</si>
  <si>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</si>
  <si>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</si>
  <si>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</si>
  <si>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</si>
  <si>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</si>
  <si>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</si>
  <si>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</si>
  <si>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</si>
  <si>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</si>
  <si>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</si>
  <si>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</si>
  <si>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</si>
  <si>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</si>
  <si>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</si>
  <si>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</si>
  <si>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</si>
  <si>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</si>
  <si>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</si>
  <si>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</si>
  <si>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</si>
  <si>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</si>
  <si>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</si>
  <si>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</si>
  <si>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</si>
  <si>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</si>
  <si>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</si>
  <si>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</si>
  <si>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</si>
  <si>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</si>
  <si>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</si>
  <si>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</si>
  <si>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</si>
  <si>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</si>
  <si>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</si>
  <si>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</si>
  <si>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</si>
  <si>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</si>
  <si>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</si>
  <si>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</si>
  <si>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</si>
  <si>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</si>
  <si>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</si>
  <si>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</si>
  <si>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</si>
  <si>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</si>
  <si>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</si>
  <si>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</si>
  <si>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</si>
  <si>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</si>
  <si>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</si>
  <si>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</si>
  <si>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</si>
  <si>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</si>
  <si>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</si>
  <si>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</si>
  <si>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</si>
  <si>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</si>
  <si>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</si>
  <si>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</si>
  <si>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</si>
  <si>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</si>
  <si>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</si>
  <si>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</si>
  <si>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</si>
  <si>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</si>
  <si>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</si>
  <si>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</si>
  <si>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</si>
  <si>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</si>
  <si>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</si>
  <si>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</si>
  <si>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</si>
  <si>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</si>
  <si>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</si>
  <si>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</si>
  <si>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</si>
  <si>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</si>
  <si>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</si>
  <si>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</si>
  <si>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</si>
  <si>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</si>
  <si>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</si>
  <si>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</si>
  <si>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</si>
  <si>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</si>
  <si>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</si>
  <si>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</si>
  <si>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</si>
  <si>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</si>
  <si>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</si>
  <si>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</si>
  <si>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</si>
  <si>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</si>
  <si>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</si>
  <si>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</si>
  <si>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</si>
  <si>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</si>
  <si>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</si>
  <si>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</si>
  <si>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</si>
  <si>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</si>
  <si>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</si>
  <si>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</si>
  <si>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</si>
  <si>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</si>
  <si>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</si>
  <si>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</si>
  <si>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</si>
  <si>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</si>
  <si>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</si>
  <si>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</si>
  <si>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</si>
  <si>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</si>
  <si>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</si>
  <si>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</si>
  <si>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</si>
  <si>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</si>
  <si>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</si>
  <si>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</si>
  <si>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</si>
  <si>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</si>
  <si>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</si>
  <si>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</si>
  <si>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</si>
  <si>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</si>
  <si>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</si>
  <si>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</si>
  <si>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</si>
  <si>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</si>
  <si>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</si>
  <si>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</si>
  <si>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</si>
  <si>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</si>
  <si>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</si>
  <si>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</si>
  <si>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</si>
  <si>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</si>
  <si>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</si>
  <si>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</si>
  <si>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</si>
  <si>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</si>
  <si>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</si>
  <si>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</si>
  <si>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</si>
  <si>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</si>
  <si>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</si>
  <si>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</si>
  <si>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</si>
  <si>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</si>
  <si>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</si>
  <si>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</si>
  <si>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</si>
  <si>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</si>
  <si>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</si>
  <si>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</si>
  <si>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</si>
  <si>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</si>
  <si>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</si>
  <si>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</si>
  <si>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</si>
  <si>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</si>
  <si>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</si>
  <si>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</si>
  <si>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</si>
  <si>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</si>
  <si>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</si>
  <si>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</si>
  <si>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</si>
  <si>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</si>
  <si>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</si>
  <si>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</si>
  <si>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</si>
  <si>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</si>
  <si>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</si>
  <si>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</si>
  <si>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</si>
  <si>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</si>
  <si>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</si>
  <si>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</si>
  <si>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</si>
  <si>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</si>
  <si>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</si>
  <si>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</si>
  <si>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</si>
  <si>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</si>
  <si>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</si>
  <si>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</si>
  <si>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</si>
  <si>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</si>
  <si>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</si>
  <si>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</si>
  <si>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</si>
  <si>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</si>
  <si>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</si>
  <si>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</si>
  <si>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</si>
  <si>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</si>
  <si>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</si>
  <si>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</si>
  <si>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</si>
  <si>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</si>
  <si>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</si>
  <si>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</si>
  <si>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</si>
  <si>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</si>
  <si>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</si>
  <si>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</si>
  <si>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</si>
  <si>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</si>
  <si>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</si>
  <si>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</si>
  <si>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</si>
  <si>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</si>
  <si>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</si>
  <si>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</si>
  <si>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</si>
  <si>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</si>
  <si>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</si>
  <si>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</si>
  <si>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</si>
  <si>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</si>
  <si>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</si>
  <si>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</si>
  <si>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</si>
  <si>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</si>
  <si>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</si>
  <si>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</si>
  <si>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</si>
  <si>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</si>
  <si>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</si>
  <si>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</si>
  <si>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</si>
  <si>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</si>
  <si>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</si>
  <si>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</si>
  <si>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</si>
  <si>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</si>
  <si>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</si>
  <si>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</si>
  <si>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</si>
  <si>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</si>
  <si>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</si>
  <si>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</si>
  <si>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</si>
  <si>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</si>
  <si>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</si>
  <si>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</si>
  <si>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</si>
  <si>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</si>
  <si>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</si>
  <si>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</si>
  <si>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</si>
  <si>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</si>
  <si>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</si>
  <si>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</si>
  <si>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</si>
  <si>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</si>
  <si>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</si>
  <si>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불포화지방산</t>
    <phoneticPr fontId="1" type="noConversion"/>
  </si>
  <si>
    <t>섭취량</t>
    <phoneticPr fontId="1" type="noConversion"/>
  </si>
  <si>
    <t>지방</t>
    <phoneticPr fontId="1" type="noConversion"/>
  </si>
  <si>
    <t>식이섬유(g/일)</t>
    <phoneticPr fontId="1" type="noConversion"/>
  </si>
  <si>
    <t>적정비율(최대)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</si>
  <si>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</si>
  <si>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</si>
  <si>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</si>
  <si>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비타민K</t>
    <phoneticPr fontId="1" type="noConversion"/>
  </si>
  <si>
    <t>티아민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</si>
  <si>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</si>
  <si>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</si>
  <si>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</si>
  <si>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</si>
  <si>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엽산(μg DFE/일)</t>
    <phoneticPr fontId="1" type="noConversion"/>
  </si>
  <si>
    <t>망간</t>
    <phoneticPr fontId="1" type="noConversion"/>
  </si>
  <si>
    <t>몰리브덴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</si>
  <si>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</si>
  <si>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</si>
  <si>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</si>
  <si>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</si>
  <si>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</si>
  <si>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</si>
  <si>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</si>
  <si>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식이섬유</t>
    <phoneticPr fontId="1" type="noConversion"/>
  </si>
  <si>
    <t>필요추정량</t>
    <phoneticPr fontId="1" type="noConversion"/>
  </si>
  <si>
    <t>탄수화물</t>
    <phoneticPr fontId="1" type="noConversion"/>
  </si>
  <si>
    <t>n-6불포화</t>
    <phoneticPr fontId="1" type="noConversion"/>
  </si>
  <si>
    <t>상한섭취량</t>
    <phoneticPr fontId="1" type="noConversion"/>
  </si>
  <si>
    <t>충분섭취량</t>
    <phoneticPr fontId="1" type="noConversion"/>
  </si>
  <si>
    <t>적정비율(최소)</t>
    <phoneticPr fontId="1" type="noConversion"/>
  </si>
  <si>
    <t>단백질(g/일)</t>
    <phoneticPr fontId="1" type="noConversion"/>
  </si>
  <si>
    <t>섭취비율</t>
    <phoneticPr fontId="1" type="noConversion"/>
  </si>
  <si>
    <t>비타민D</t>
    <phoneticPr fontId="1" type="noConversion"/>
  </si>
  <si>
    <t>비타민A(μg RAE/일)</t>
    <phoneticPr fontId="1" type="noConversion"/>
  </si>
  <si>
    <t>니아신</t>
    <phoneticPr fontId="1" type="noConversion"/>
  </si>
  <si>
    <t>판토텐산</t>
    <phoneticPr fontId="1" type="noConversion"/>
  </si>
  <si>
    <t>인</t>
    <phoneticPr fontId="1" type="noConversion"/>
  </si>
  <si>
    <t>칼륨</t>
    <phoneticPr fontId="1" type="noConversion"/>
  </si>
  <si>
    <t>평균필요량</t>
    <phoneticPr fontId="1" type="noConversion"/>
  </si>
  <si>
    <t>철</t>
    <phoneticPr fontId="1" type="noConversion"/>
  </si>
  <si>
    <t>구리</t>
    <phoneticPr fontId="1" type="noConversion"/>
  </si>
  <si>
    <t>요오드</t>
    <phoneticPr fontId="1" type="noConversion"/>
  </si>
  <si>
    <t>정보</t>
    <phoneticPr fontId="1" type="noConversion"/>
  </si>
  <si>
    <t>n-3불포화</t>
    <phoneticPr fontId="1" type="noConversion"/>
  </si>
  <si>
    <t>권장섭취량</t>
    <phoneticPr fontId="1" type="noConversion"/>
  </si>
  <si>
    <t>수용성 비타민</t>
    <phoneticPr fontId="1" type="noConversion"/>
  </si>
  <si>
    <t>비타민C</t>
    <phoneticPr fontId="1" type="noConversion"/>
  </si>
  <si>
    <t>비오틴</t>
    <phoneticPr fontId="1" type="noConversion"/>
  </si>
  <si>
    <t>다량 무기질</t>
    <phoneticPr fontId="1" type="noConversion"/>
  </si>
  <si>
    <t>칼슘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</si>
  <si>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</si>
  <si>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</si>
  <si>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</si>
  <si>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아연</t>
    <phoneticPr fontId="1" type="noConversion"/>
  </si>
  <si>
    <t>불소</t>
    <phoneticPr fontId="1" type="noConversion"/>
  </si>
  <si>
    <t>셀레늄</t>
    <phoneticPr fontId="1" type="noConversion"/>
  </si>
  <si>
    <t>크롬</t>
    <phoneticPr fontId="1" type="noConversion"/>
  </si>
  <si>
    <t>F</t>
  </si>
  <si>
    <t>(설문지 : FFQ 95문항 설문지, 사용자 : 서윤희, ID : H1900951)</t>
  </si>
  <si>
    <t>2021년 10월 28일 14:55:44</t>
  </si>
  <si>
    <t>섭취비율</t>
    <phoneticPr fontId="1" type="noConversion"/>
  </si>
  <si>
    <t>충분섭취량</t>
    <phoneticPr fontId="1" type="noConversion"/>
  </si>
  <si>
    <t>권장섭취량</t>
    <phoneticPr fontId="1" type="noConversion"/>
  </si>
  <si>
    <t>평균필요량</t>
    <phoneticPr fontId="1" type="noConversion"/>
  </si>
  <si>
    <t>H1900951</t>
  </si>
  <si>
    <t>서윤희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</si>
</sst>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35.750506999999999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082312"/>
        <c:axId val="535077216"/>
      </c:barChart>
      <c:catAx>
        <c:axId val="535082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077216"/>
        <c:crosses val="autoZero"/>
        <c:auto val="1"/>
        <c:lblAlgn val="ctr"/>
        <c:lblOffset val="100"/>
        <c:noMultiLvlLbl val="0"/>
      </c:catAx>
      <c:valAx>
        <c:axId val="535077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082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1.1396077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348896"/>
        <c:axId val="534343800"/>
      </c:barChart>
      <c:catAx>
        <c:axId val="534348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343800"/>
        <c:crosses val="autoZero"/>
        <c:auto val="1"/>
        <c:lblAlgn val="ctr"/>
        <c:lblOffset val="100"/>
        <c:noMultiLvlLbl val="0"/>
      </c:catAx>
      <c:valAx>
        <c:axId val="534343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348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4.6460103999999998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344192"/>
        <c:axId val="534347328"/>
      </c:barChart>
      <c:catAx>
        <c:axId val="534344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347328"/>
        <c:crosses val="autoZero"/>
        <c:auto val="1"/>
        <c:lblAlgn val="ctr"/>
        <c:lblOffset val="100"/>
        <c:noMultiLvlLbl val="0"/>
      </c:catAx>
      <c:valAx>
        <c:axId val="534347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344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610.26430000000005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347720"/>
        <c:axId val="534348504"/>
      </c:barChart>
      <c:catAx>
        <c:axId val="534347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348504"/>
        <c:crosses val="autoZero"/>
        <c:auto val="1"/>
        <c:lblAlgn val="ctr"/>
        <c:lblOffset val="100"/>
        <c:noMultiLvlLbl val="0"/>
      </c:catAx>
      <c:valAx>
        <c:axId val="534348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347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2040.2149999999999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081920"/>
        <c:axId val="529807200"/>
      </c:barChart>
      <c:catAx>
        <c:axId val="535081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807200"/>
        <c:crosses val="autoZero"/>
        <c:auto val="1"/>
        <c:lblAlgn val="ctr"/>
        <c:lblOffset val="100"/>
        <c:noMultiLvlLbl val="0"/>
      </c:catAx>
      <c:valAx>
        <c:axId val="52980720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081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24.145790000000002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812688"/>
        <c:axId val="529809552"/>
      </c:barChart>
      <c:catAx>
        <c:axId val="529812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809552"/>
        <c:crosses val="autoZero"/>
        <c:auto val="1"/>
        <c:lblAlgn val="ctr"/>
        <c:lblOffset val="100"/>
        <c:noMultiLvlLbl val="0"/>
      </c:catAx>
      <c:valAx>
        <c:axId val="529809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812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84.144779999999997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810728"/>
        <c:axId val="529809160"/>
      </c:barChart>
      <c:catAx>
        <c:axId val="529810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809160"/>
        <c:crosses val="autoZero"/>
        <c:auto val="1"/>
        <c:lblAlgn val="ctr"/>
        <c:lblOffset val="100"/>
        <c:noMultiLvlLbl val="0"/>
      </c:catAx>
      <c:valAx>
        <c:axId val="529809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810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5.4335459999999998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811120"/>
        <c:axId val="529807984"/>
      </c:barChart>
      <c:catAx>
        <c:axId val="529811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807984"/>
        <c:crosses val="autoZero"/>
        <c:auto val="1"/>
        <c:lblAlgn val="ctr"/>
        <c:lblOffset val="100"/>
        <c:noMultiLvlLbl val="0"/>
      </c:catAx>
      <c:valAx>
        <c:axId val="529807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811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492.08017000000001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809944"/>
        <c:axId val="529805240"/>
      </c:barChart>
      <c:catAx>
        <c:axId val="529809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805240"/>
        <c:crosses val="autoZero"/>
        <c:auto val="1"/>
        <c:lblAlgn val="ctr"/>
        <c:lblOffset val="100"/>
        <c:noMultiLvlLbl val="0"/>
      </c:catAx>
      <c:valAx>
        <c:axId val="52980524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809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6.8168895999999998E-3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808376"/>
        <c:axId val="529810336"/>
      </c:barChart>
      <c:catAx>
        <c:axId val="529808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810336"/>
        <c:crosses val="autoZero"/>
        <c:auto val="1"/>
        <c:lblAlgn val="ctr"/>
        <c:lblOffset val="100"/>
        <c:noMultiLvlLbl val="0"/>
      </c:catAx>
      <c:valAx>
        <c:axId val="529810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808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1.6252667999999999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811512"/>
        <c:axId val="529811904"/>
      </c:barChart>
      <c:catAx>
        <c:axId val="529811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811904"/>
        <c:crosses val="autoZero"/>
        <c:auto val="1"/>
        <c:lblAlgn val="ctr"/>
        <c:lblOffset val="100"/>
        <c:noMultiLvlLbl val="0"/>
      </c:catAx>
      <c:valAx>
        <c:axId val="5298119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811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13.265318000000001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077608"/>
        <c:axId val="535079568"/>
      </c:barChart>
      <c:catAx>
        <c:axId val="535077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079568"/>
        <c:crosses val="autoZero"/>
        <c:auto val="1"/>
        <c:lblAlgn val="ctr"/>
        <c:lblOffset val="100"/>
        <c:noMultiLvlLbl val="0"/>
      </c:catAx>
      <c:valAx>
        <c:axId val="5350795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077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26.89827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199768"/>
        <c:axId val="530199376"/>
      </c:barChart>
      <c:catAx>
        <c:axId val="530199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199376"/>
        <c:crosses val="autoZero"/>
        <c:auto val="1"/>
        <c:lblAlgn val="ctr"/>
        <c:lblOffset val="100"/>
        <c:noMultiLvlLbl val="0"/>
      </c:catAx>
      <c:valAx>
        <c:axId val="530199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199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37.560974000000002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198984"/>
        <c:axId val="530200160"/>
      </c:barChart>
      <c:catAx>
        <c:axId val="530198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00160"/>
        <c:crosses val="autoZero"/>
        <c:auto val="1"/>
        <c:lblAlgn val="ctr"/>
        <c:lblOffset val="100"/>
        <c:noMultiLvlLbl val="0"/>
      </c:catAx>
      <c:valAx>
        <c:axId val="530200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198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8.6180000000000003</c:v>
                </c:pt>
                <c:pt idx="1">
                  <c:v>11.042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0206040"/>
        <c:axId val="530200552"/>
      </c:barChart>
      <c:catAx>
        <c:axId val="530206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00552"/>
        <c:crosses val="autoZero"/>
        <c:auto val="1"/>
        <c:lblAlgn val="ctr"/>
        <c:lblOffset val="100"/>
        <c:noMultiLvlLbl val="0"/>
      </c:catAx>
      <c:valAx>
        <c:axId val="530200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06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4.7987194000000004</c:v>
                </c:pt>
                <c:pt idx="1">
                  <c:v>6.2092276000000002</c:v>
                </c:pt>
                <c:pt idx="2">
                  <c:v>6.2583080000000004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355.09314000000001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205648"/>
        <c:axId val="530202120"/>
      </c:barChart>
      <c:catAx>
        <c:axId val="530205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02120"/>
        <c:crosses val="autoZero"/>
        <c:auto val="1"/>
        <c:lblAlgn val="ctr"/>
        <c:lblOffset val="100"/>
        <c:noMultiLvlLbl val="0"/>
      </c:catAx>
      <c:valAx>
        <c:axId val="530202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0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11.455266999999999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202904"/>
        <c:axId val="530203296"/>
      </c:barChart>
      <c:catAx>
        <c:axId val="530202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03296"/>
        <c:crosses val="autoZero"/>
        <c:auto val="1"/>
        <c:lblAlgn val="ctr"/>
        <c:lblOffset val="100"/>
        <c:noMultiLvlLbl val="0"/>
      </c:catAx>
      <c:valAx>
        <c:axId val="530203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02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74.563999999999993</c:v>
                </c:pt>
                <c:pt idx="1">
                  <c:v>8.2550000000000008</c:v>
                </c:pt>
                <c:pt idx="2">
                  <c:v>17.181000000000001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0204080"/>
        <c:axId val="530204864"/>
      </c:barChart>
      <c:catAx>
        <c:axId val="530204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04864"/>
        <c:crosses val="autoZero"/>
        <c:auto val="1"/>
        <c:lblAlgn val="ctr"/>
        <c:lblOffset val="100"/>
        <c:noMultiLvlLbl val="0"/>
      </c:catAx>
      <c:valAx>
        <c:axId val="530204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04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900.43353000000002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808768"/>
        <c:axId val="530585808"/>
      </c:barChart>
      <c:catAx>
        <c:axId val="529808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585808"/>
        <c:crosses val="autoZero"/>
        <c:auto val="1"/>
        <c:lblAlgn val="ctr"/>
        <c:lblOffset val="100"/>
        <c:noMultiLvlLbl val="0"/>
      </c:catAx>
      <c:valAx>
        <c:axId val="5305858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808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141.56505999999999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586200"/>
        <c:axId val="530586984"/>
      </c:barChart>
      <c:catAx>
        <c:axId val="530586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586984"/>
        <c:crosses val="autoZero"/>
        <c:auto val="1"/>
        <c:lblAlgn val="ctr"/>
        <c:lblOffset val="100"/>
        <c:noMultiLvlLbl val="0"/>
      </c:catAx>
      <c:valAx>
        <c:axId val="530586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586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215.08014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585024"/>
        <c:axId val="530584240"/>
      </c:barChart>
      <c:catAx>
        <c:axId val="530585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584240"/>
        <c:crosses val="autoZero"/>
        <c:auto val="1"/>
        <c:lblAlgn val="ctr"/>
        <c:lblOffset val="100"/>
        <c:noMultiLvlLbl val="0"/>
      </c:catAx>
      <c:valAx>
        <c:axId val="530584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585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1.598525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080352"/>
        <c:axId val="535083488"/>
      </c:barChart>
      <c:catAx>
        <c:axId val="535080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083488"/>
        <c:crosses val="autoZero"/>
        <c:auto val="1"/>
        <c:lblAlgn val="ctr"/>
        <c:lblOffset val="100"/>
        <c:noMultiLvlLbl val="0"/>
      </c:catAx>
      <c:valAx>
        <c:axId val="535083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08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1677.4259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582672"/>
        <c:axId val="530586592"/>
      </c:barChart>
      <c:catAx>
        <c:axId val="530582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586592"/>
        <c:crosses val="autoZero"/>
        <c:auto val="1"/>
        <c:lblAlgn val="ctr"/>
        <c:lblOffset val="100"/>
        <c:noMultiLvlLbl val="0"/>
      </c:catAx>
      <c:valAx>
        <c:axId val="530586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582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7.3346479999999996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587376"/>
        <c:axId val="530579928"/>
      </c:barChart>
      <c:catAx>
        <c:axId val="530587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579928"/>
        <c:crosses val="autoZero"/>
        <c:auto val="1"/>
        <c:lblAlgn val="ctr"/>
        <c:lblOffset val="100"/>
        <c:noMultiLvlLbl val="0"/>
      </c:catAx>
      <c:valAx>
        <c:axId val="530579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58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1.437727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580712"/>
        <c:axId val="530584632"/>
      </c:barChart>
      <c:catAx>
        <c:axId val="530580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584632"/>
        <c:crosses val="autoZero"/>
        <c:auto val="1"/>
        <c:lblAlgn val="ctr"/>
        <c:lblOffset val="100"/>
        <c:noMultiLvlLbl val="0"/>
      </c:catAx>
      <c:valAx>
        <c:axId val="530584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580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90.490759999999995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082704"/>
        <c:axId val="535081528"/>
      </c:barChart>
      <c:catAx>
        <c:axId val="535082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081528"/>
        <c:crosses val="autoZero"/>
        <c:auto val="1"/>
        <c:lblAlgn val="ctr"/>
        <c:lblOffset val="100"/>
        <c:noMultiLvlLbl val="0"/>
      </c:catAx>
      <c:valAx>
        <c:axId val="535081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082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0.52392430000000001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079960"/>
        <c:axId val="535080744"/>
      </c:barChart>
      <c:catAx>
        <c:axId val="535079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080744"/>
        <c:crosses val="autoZero"/>
        <c:auto val="1"/>
        <c:lblAlgn val="ctr"/>
        <c:lblOffset val="100"/>
        <c:noMultiLvlLbl val="0"/>
      </c:catAx>
      <c:valAx>
        <c:axId val="5350807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079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8.2182980000000008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083096"/>
        <c:axId val="534343016"/>
      </c:barChart>
      <c:catAx>
        <c:axId val="535083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343016"/>
        <c:crosses val="autoZero"/>
        <c:auto val="1"/>
        <c:lblAlgn val="ctr"/>
        <c:lblOffset val="100"/>
        <c:noMultiLvlLbl val="0"/>
      </c:catAx>
      <c:valAx>
        <c:axId val="534343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083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1.437727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346544"/>
        <c:axId val="534343408"/>
      </c:barChart>
      <c:catAx>
        <c:axId val="534346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343408"/>
        <c:crosses val="autoZero"/>
        <c:auto val="1"/>
        <c:lblAlgn val="ctr"/>
        <c:lblOffset val="100"/>
        <c:noMultiLvlLbl val="0"/>
      </c:catAx>
      <c:valAx>
        <c:axId val="534343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346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246.37836999999999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345368"/>
        <c:axId val="534344584"/>
      </c:barChart>
      <c:catAx>
        <c:axId val="534345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344584"/>
        <c:crosses val="autoZero"/>
        <c:auto val="1"/>
        <c:lblAlgn val="ctr"/>
        <c:lblOffset val="100"/>
        <c:noMultiLvlLbl val="0"/>
      </c:catAx>
      <c:valAx>
        <c:axId val="534344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345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5.7191853999999998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344976"/>
        <c:axId val="534346152"/>
      </c:barChart>
      <c:catAx>
        <c:axId val="534344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346152"/>
        <c:crosses val="autoZero"/>
        <c:auto val="1"/>
        <c:lblAlgn val="ctr"/>
        <c:lblOffset val="100"/>
        <c:noMultiLvlLbl val="0"/>
      </c:catAx>
      <c:valAx>
        <c:axId val="534346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344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3" sqref="J63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서윤희, ID : H1900951)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10월 28일 14:55:44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1800</v>
      </c>
      <c r="C6" s="59">
        <f>'DRIs DATA 입력'!C6</f>
        <v>900.43353000000002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35.750506999999999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13.265318000000001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74.563999999999993</v>
      </c>
      <c r="G8" s="59">
        <f>'DRIs DATA 입력'!G8</f>
        <v>8.2550000000000008</v>
      </c>
      <c r="H8" s="59">
        <f>'DRIs DATA 입력'!H8</f>
        <v>17.181000000000001</v>
      </c>
      <c r="I8" s="46"/>
      <c r="J8" s="59" t="s">
        <v>215</v>
      </c>
      <c r="K8" s="59">
        <f>'DRIs DATA 입력'!K8</f>
        <v>8.6180000000000003</v>
      </c>
      <c r="L8" s="59">
        <f>'DRIs DATA 입력'!L8</f>
        <v>11.042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355.09314000000001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11.455266999999999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1.598525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90.490759999999995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141.56505999999999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0.83064229999999994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0.52392430000000001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8.2182980000000008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1.437727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246.37836999999999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5.7191853999999998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1.1396077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4.6460103999999998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215.08014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610.26430000000005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1677.4259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2040.2149999999999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24.145790000000002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84.144779999999997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7.3346479999999996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5.4335459999999998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492.08017000000001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6.8168895999999998E-3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1.6252667999999999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26.89827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37.560974000000002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8" sqref="H58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ht="13.5" customHeight="1" x14ac:dyDescent="0.3">
      <c r="A1" s="62" t="s">
        <v>319</v>
      </c>
      <c r="B1" s="61" t="s">
        <v>335</v>
      </c>
      <c r="G1" s="62" t="s">
        <v>296</v>
      </c>
      <c r="H1" s="61" t="s">
        <v>336</v>
      </c>
    </row>
    <row r="3" spans="1:27" x14ac:dyDescent="0.3">
      <c r="A3" s="68" t="s">
        <v>297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298</v>
      </c>
      <c r="B4" s="67"/>
      <c r="C4" s="67"/>
      <c r="E4" s="69" t="s">
        <v>299</v>
      </c>
      <c r="F4" s="70"/>
      <c r="G4" s="70"/>
      <c r="H4" s="71"/>
      <c r="J4" s="69" t="s">
        <v>276</v>
      </c>
      <c r="K4" s="70"/>
      <c r="L4" s="71"/>
      <c r="N4" s="67" t="s">
        <v>45</v>
      </c>
      <c r="O4" s="67"/>
      <c r="P4" s="67"/>
      <c r="Q4" s="67"/>
      <c r="R4" s="67"/>
      <c r="S4" s="67"/>
      <c r="U4" s="67" t="s">
        <v>300</v>
      </c>
      <c r="V4" s="67"/>
      <c r="W4" s="67"/>
      <c r="X4" s="67"/>
      <c r="Y4" s="67"/>
      <c r="Z4" s="67"/>
    </row>
    <row r="5" spans="1:27" x14ac:dyDescent="0.3">
      <c r="A5" s="65"/>
      <c r="B5" s="65" t="s">
        <v>301</v>
      </c>
      <c r="C5" s="65" t="s">
        <v>277</v>
      </c>
      <c r="E5" s="65"/>
      <c r="F5" s="65" t="s">
        <v>302</v>
      </c>
      <c r="G5" s="65" t="s">
        <v>278</v>
      </c>
      <c r="H5" s="65" t="s">
        <v>45</v>
      </c>
      <c r="J5" s="65"/>
      <c r="K5" s="65" t="s">
        <v>320</v>
      </c>
      <c r="L5" s="65" t="s">
        <v>303</v>
      </c>
      <c r="N5" s="65"/>
      <c r="O5" s="65" t="s">
        <v>315</v>
      </c>
      <c r="P5" s="65" t="s">
        <v>321</v>
      </c>
      <c r="Q5" s="65" t="s">
        <v>305</v>
      </c>
      <c r="R5" s="65" t="s">
        <v>304</v>
      </c>
      <c r="S5" s="65" t="s">
        <v>277</v>
      </c>
      <c r="U5" s="65"/>
      <c r="V5" s="65" t="s">
        <v>315</v>
      </c>
      <c r="W5" s="65" t="s">
        <v>321</v>
      </c>
      <c r="X5" s="65" t="s">
        <v>305</v>
      </c>
      <c r="Y5" s="65" t="s">
        <v>304</v>
      </c>
      <c r="Z5" s="65" t="s">
        <v>277</v>
      </c>
    </row>
    <row r="6" spans="1:27" x14ac:dyDescent="0.3">
      <c r="A6" s="65" t="s">
        <v>298</v>
      </c>
      <c r="B6" s="65">
        <v>1800</v>
      </c>
      <c r="C6" s="65">
        <v>900.43353000000002</v>
      </c>
      <c r="E6" s="65" t="s">
        <v>306</v>
      </c>
      <c r="F6" s="65">
        <v>55</v>
      </c>
      <c r="G6" s="65">
        <v>15</v>
      </c>
      <c r="H6" s="65">
        <v>7</v>
      </c>
      <c r="J6" s="65" t="s">
        <v>306</v>
      </c>
      <c r="K6" s="65">
        <v>0.1</v>
      </c>
      <c r="L6" s="65">
        <v>4</v>
      </c>
      <c r="N6" s="65" t="s">
        <v>307</v>
      </c>
      <c r="O6" s="65">
        <v>40</v>
      </c>
      <c r="P6" s="65">
        <v>50</v>
      </c>
      <c r="Q6" s="65">
        <v>0</v>
      </c>
      <c r="R6" s="65">
        <v>0</v>
      </c>
      <c r="S6" s="65">
        <v>35.750506999999999</v>
      </c>
      <c r="U6" s="65" t="s">
        <v>279</v>
      </c>
      <c r="V6" s="65">
        <v>0</v>
      </c>
      <c r="W6" s="65">
        <v>0</v>
      </c>
      <c r="X6" s="65">
        <v>20</v>
      </c>
      <c r="Y6" s="65">
        <v>0</v>
      </c>
      <c r="Z6" s="65">
        <v>13.265318000000001</v>
      </c>
    </row>
    <row r="7" spans="1:27" x14ac:dyDescent="0.3">
      <c r="E7" s="65" t="s">
        <v>280</v>
      </c>
      <c r="F7" s="65">
        <v>65</v>
      </c>
      <c r="G7" s="65">
        <v>30</v>
      </c>
      <c r="H7" s="65">
        <v>20</v>
      </c>
      <c r="J7" s="65" t="s">
        <v>280</v>
      </c>
      <c r="K7" s="65">
        <v>1</v>
      </c>
      <c r="L7" s="65">
        <v>10</v>
      </c>
    </row>
    <row r="8" spans="1:27" x14ac:dyDescent="0.3">
      <c r="E8" s="65" t="s">
        <v>337</v>
      </c>
      <c r="F8" s="65">
        <v>74.563999999999993</v>
      </c>
      <c r="G8" s="65">
        <v>8.2550000000000008</v>
      </c>
      <c r="H8" s="65">
        <v>17.181000000000001</v>
      </c>
      <c r="J8" s="65" t="s">
        <v>308</v>
      </c>
      <c r="K8" s="65">
        <v>8.6180000000000003</v>
      </c>
      <c r="L8" s="65">
        <v>11.042</v>
      </c>
    </row>
    <row r="13" spans="1:27" x14ac:dyDescent="0.3">
      <c r="A13" s="66" t="s">
        <v>281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282</v>
      </c>
      <c r="B14" s="67"/>
      <c r="C14" s="67"/>
      <c r="D14" s="67"/>
      <c r="E14" s="67"/>
      <c r="F14" s="67"/>
      <c r="H14" s="67" t="s">
        <v>283</v>
      </c>
      <c r="I14" s="67"/>
      <c r="J14" s="67"/>
      <c r="K14" s="67"/>
      <c r="L14" s="67"/>
      <c r="M14" s="67"/>
      <c r="O14" s="67" t="s">
        <v>309</v>
      </c>
      <c r="P14" s="67"/>
      <c r="Q14" s="67"/>
      <c r="R14" s="67"/>
      <c r="S14" s="67"/>
      <c r="T14" s="67"/>
      <c r="V14" s="67" t="s">
        <v>284</v>
      </c>
      <c r="W14" s="67"/>
      <c r="X14" s="67"/>
      <c r="Y14" s="67"/>
      <c r="Z14" s="67"/>
      <c r="AA14" s="67"/>
    </row>
    <row r="15" spans="1:27" x14ac:dyDescent="0.3">
      <c r="A15" s="65"/>
      <c r="B15" s="65" t="s">
        <v>315</v>
      </c>
      <c r="C15" s="65" t="s">
        <v>321</v>
      </c>
      <c r="D15" s="65" t="s">
        <v>305</v>
      </c>
      <c r="E15" s="65" t="s">
        <v>304</v>
      </c>
      <c r="F15" s="65" t="s">
        <v>277</v>
      </c>
      <c r="H15" s="65"/>
      <c r="I15" s="65" t="s">
        <v>315</v>
      </c>
      <c r="J15" s="65" t="s">
        <v>321</v>
      </c>
      <c r="K15" s="65" t="s">
        <v>305</v>
      </c>
      <c r="L15" s="65" t="s">
        <v>304</v>
      </c>
      <c r="M15" s="65" t="s">
        <v>277</v>
      </c>
      <c r="O15" s="65"/>
      <c r="P15" s="65" t="s">
        <v>315</v>
      </c>
      <c r="Q15" s="65" t="s">
        <v>321</v>
      </c>
      <c r="R15" s="65" t="s">
        <v>305</v>
      </c>
      <c r="S15" s="65" t="s">
        <v>304</v>
      </c>
      <c r="T15" s="65" t="s">
        <v>277</v>
      </c>
      <c r="V15" s="65"/>
      <c r="W15" s="65" t="s">
        <v>315</v>
      </c>
      <c r="X15" s="65" t="s">
        <v>321</v>
      </c>
      <c r="Y15" s="65" t="s">
        <v>305</v>
      </c>
      <c r="Z15" s="65" t="s">
        <v>304</v>
      </c>
      <c r="AA15" s="65" t="s">
        <v>277</v>
      </c>
    </row>
    <row r="16" spans="1:27" x14ac:dyDescent="0.3">
      <c r="A16" s="65" t="s">
        <v>310</v>
      </c>
      <c r="B16" s="65">
        <v>430</v>
      </c>
      <c r="C16" s="65">
        <v>600</v>
      </c>
      <c r="D16" s="65">
        <v>0</v>
      </c>
      <c r="E16" s="65">
        <v>3000</v>
      </c>
      <c r="F16" s="65">
        <v>355.09314000000001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11.455266999999999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1.598525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90.490759999999995</v>
      </c>
    </row>
    <row r="23" spans="1:62" x14ac:dyDescent="0.3">
      <c r="A23" s="66" t="s">
        <v>322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323</v>
      </c>
      <c r="B24" s="67"/>
      <c r="C24" s="67"/>
      <c r="D24" s="67"/>
      <c r="E24" s="67"/>
      <c r="F24" s="67"/>
      <c r="H24" s="67" t="s">
        <v>285</v>
      </c>
      <c r="I24" s="67"/>
      <c r="J24" s="67"/>
      <c r="K24" s="67"/>
      <c r="L24" s="67"/>
      <c r="M24" s="67"/>
      <c r="O24" s="67" t="s">
        <v>286</v>
      </c>
      <c r="P24" s="67"/>
      <c r="Q24" s="67"/>
      <c r="R24" s="67"/>
      <c r="S24" s="67"/>
      <c r="T24" s="67"/>
      <c r="V24" s="67" t="s">
        <v>311</v>
      </c>
      <c r="W24" s="67"/>
      <c r="X24" s="67"/>
      <c r="Y24" s="67"/>
      <c r="Z24" s="67"/>
      <c r="AA24" s="67"/>
      <c r="AC24" s="67" t="s">
        <v>287</v>
      </c>
      <c r="AD24" s="67"/>
      <c r="AE24" s="67"/>
      <c r="AF24" s="67"/>
      <c r="AG24" s="67"/>
      <c r="AH24" s="67"/>
      <c r="AJ24" s="67" t="s">
        <v>288</v>
      </c>
      <c r="AK24" s="67"/>
      <c r="AL24" s="67"/>
      <c r="AM24" s="67"/>
      <c r="AN24" s="67"/>
      <c r="AO24" s="67"/>
      <c r="AQ24" s="67" t="s">
        <v>289</v>
      </c>
      <c r="AR24" s="67"/>
      <c r="AS24" s="67"/>
      <c r="AT24" s="67"/>
      <c r="AU24" s="67"/>
      <c r="AV24" s="67"/>
      <c r="AX24" s="67" t="s">
        <v>312</v>
      </c>
      <c r="AY24" s="67"/>
      <c r="AZ24" s="67"/>
      <c r="BA24" s="67"/>
      <c r="BB24" s="67"/>
      <c r="BC24" s="67"/>
      <c r="BE24" s="67" t="s">
        <v>324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315</v>
      </c>
      <c r="C25" s="65" t="s">
        <v>321</v>
      </c>
      <c r="D25" s="65" t="s">
        <v>305</v>
      </c>
      <c r="E25" s="65" t="s">
        <v>304</v>
      </c>
      <c r="F25" s="65" t="s">
        <v>277</v>
      </c>
      <c r="H25" s="65"/>
      <c r="I25" s="65" t="s">
        <v>315</v>
      </c>
      <c r="J25" s="65" t="s">
        <v>321</v>
      </c>
      <c r="K25" s="65" t="s">
        <v>305</v>
      </c>
      <c r="L25" s="65" t="s">
        <v>304</v>
      </c>
      <c r="M25" s="65" t="s">
        <v>277</v>
      </c>
      <c r="O25" s="65"/>
      <c r="P25" s="65" t="s">
        <v>315</v>
      </c>
      <c r="Q25" s="65" t="s">
        <v>321</v>
      </c>
      <c r="R25" s="65" t="s">
        <v>305</v>
      </c>
      <c r="S25" s="65" t="s">
        <v>304</v>
      </c>
      <c r="T25" s="65" t="s">
        <v>277</v>
      </c>
      <c r="V25" s="65"/>
      <c r="W25" s="65" t="s">
        <v>315</v>
      </c>
      <c r="X25" s="65" t="s">
        <v>321</v>
      </c>
      <c r="Y25" s="65" t="s">
        <v>338</v>
      </c>
      <c r="Z25" s="65" t="s">
        <v>304</v>
      </c>
      <c r="AA25" s="65" t="s">
        <v>277</v>
      </c>
      <c r="AC25" s="65"/>
      <c r="AD25" s="65" t="s">
        <v>315</v>
      </c>
      <c r="AE25" s="65" t="s">
        <v>321</v>
      </c>
      <c r="AF25" s="65" t="s">
        <v>305</v>
      </c>
      <c r="AG25" s="65" t="s">
        <v>304</v>
      </c>
      <c r="AH25" s="65" t="s">
        <v>277</v>
      </c>
      <c r="AJ25" s="65"/>
      <c r="AK25" s="65" t="s">
        <v>315</v>
      </c>
      <c r="AL25" s="65" t="s">
        <v>321</v>
      </c>
      <c r="AM25" s="65" t="s">
        <v>305</v>
      </c>
      <c r="AN25" s="65" t="s">
        <v>304</v>
      </c>
      <c r="AO25" s="65" t="s">
        <v>277</v>
      </c>
      <c r="AQ25" s="65"/>
      <c r="AR25" s="65" t="s">
        <v>315</v>
      </c>
      <c r="AS25" s="65" t="s">
        <v>321</v>
      </c>
      <c r="AT25" s="65" t="s">
        <v>305</v>
      </c>
      <c r="AU25" s="65" t="s">
        <v>304</v>
      </c>
      <c r="AV25" s="65" t="s">
        <v>277</v>
      </c>
      <c r="AX25" s="65"/>
      <c r="AY25" s="65" t="s">
        <v>315</v>
      </c>
      <c r="AZ25" s="65" t="s">
        <v>321</v>
      </c>
      <c r="BA25" s="65" t="s">
        <v>305</v>
      </c>
      <c r="BB25" s="65" t="s">
        <v>304</v>
      </c>
      <c r="BC25" s="65" t="s">
        <v>277</v>
      </c>
      <c r="BE25" s="65"/>
      <c r="BF25" s="65" t="s">
        <v>315</v>
      </c>
      <c r="BG25" s="65" t="s">
        <v>321</v>
      </c>
      <c r="BH25" s="65" t="s">
        <v>305</v>
      </c>
      <c r="BI25" s="65" t="s">
        <v>304</v>
      </c>
      <c r="BJ25" s="65" t="s">
        <v>277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141.56505999999999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0.83064229999999994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0.52392430000000001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8.2182980000000008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1.437727</v>
      </c>
      <c r="AJ26" s="65" t="s">
        <v>290</v>
      </c>
      <c r="AK26" s="65">
        <v>320</v>
      </c>
      <c r="AL26" s="65">
        <v>400</v>
      </c>
      <c r="AM26" s="65">
        <v>0</v>
      </c>
      <c r="AN26" s="65">
        <v>1000</v>
      </c>
      <c r="AO26" s="65">
        <v>246.37836999999999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5.7191853999999998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1.1396077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4.6460103999999998</v>
      </c>
    </row>
    <row r="33" spans="1:68" x14ac:dyDescent="0.3">
      <c r="A33" s="66" t="s">
        <v>325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326</v>
      </c>
      <c r="B34" s="67"/>
      <c r="C34" s="67"/>
      <c r="D34" s="67"/>
      <c r="E34" s="67"/>
      <c r="F34" s="67"/>
      <c r="H34" s="67" t="s">
        <v>313</v>
      </c>
      <c r="I34" s="67"/>
      <c r="J34" s="67"/>
      <c r="K34" s="67"/>
      <c r="L34" s="67"/>
      <c r="M34" s="67"/>
      <c r="O34" s="67" t="s">
        <v>177</v>
      </c>
      <c r="P34" s="67"/>
      <c r="Q34" s="67"/>
      <c r="R34" s="67"/>
      <c r="S34" s="67"/>
      <c r="T34" s="67"/>
      <c r="V34" s="67" t="s">
        <v>314</v>
      </c>
      <c r="W34" s="67"/>
      <c r="X34" s="67"/>
      <c r="Y34" s="67"/>
      <c r="Z34" s="67"/>
      <c r="AA34" s="67"/>
      <c r="AC34" s="67" t="s">
        <v>327</v>
      </c>
      <c r="AD34" s="67"/>
      <c r="AE34" s="67"/>
      <c r="AF34" s="67"/>
      <c r="AG34" s="67"/>
      <c r="AH34" s="67"/>
      <c r="AJ34" s="67" t="s">
        <v>328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315</v>
      </c>
      <c r="C35" s="65" t="s">
        <v>339</v>
      </c>
      <c r="D35" s="65" t="s">
        <v>305</v>
      </c>
      <c r="E35" s="65" t="s">
        <v>304</v>
      </c>
      <c r="F35" s="65" t="s">
        <v>277</v>
      </c>
      <c r="H35" s="65"/>
      <c r="I35" s="65" t="s">
        <v>315</v>
      </c>
      <c r="J35" s="65" t="s">
        <v>339</v>
      </c>
      <c r="K35" s="65" t="s">
        <v>305</v>
      </c>
      <c r="L35" s="65" t="s">
        <v>304</v>
      </c>
      <c r="M35" s="65" t="s">
        <v>277</v>
      </c>
      <c r="O35" s="65"/>
      <c r="P35" s="65" t="s">
        <v>315</v>
      </c>
      <c r="Q35" s="65" t="s">
        <v>321</v>
      </c>
      <c r="R35" s="65" t="s">
        <v>305</v>
      </c>
      <c r="S35" s="65" t="s">
        <v>304</v>
      </c>
      <c r="T35" s="65" t="s">
        <v>277</v>
      </c>
      <c r="V35" s="65"/>
      <c r="W35" s="65" t="s">
        <v>315</v>
      </c>
      <c r="X35" s="65" t="s">
        <v>321</v>
      </c>
      <c r="Y35" s="65" t="s">
        <v>305</v>
      </c>
      <c r="Z35" s="65" t="s">
        <v>304</v>
      </c>
      <c r="AA35" s="65" t="s">
        <v>277</v>
      </c>
      <c r="AC35" s="65"/>
      <c r="AD35" s="65" t="s">
        <v>340</v>
      </c>
      <c r="AE35" s="65" t="s">
        <v>321</v>
      </c>
      <c r="AF35" s="65" t="s">
        <v>305</v>
      </c>
      <c r="AG35" s="65" t="s">
        <v>304</v>
      </c>
      <c r="AH35" s="65" t="s">
        <v>277</v>
      </c>
      <c r="AJ35" s="65"/>
      <c r="AK35" s="65" t="s">
        <v>315</v>
      </c>
      <c r="AL35" s="65" t="s">
        <v>321</v>
      </c>
      <c r="AM35" s="65" t="s">
        <v>305</v>
      </c>
      <c r="AN35" s="65" t="s">
        <v>304</v>
      </c>
      <c r="AO35" s="65" t="s">
        <v>277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215.08014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610.26430000000005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1677.4259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2040.2149999999999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24.145790000000002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84.144779999999997</v>
      </c>
    </row>
    <row r="43" spans="1:68" x14ac:dyDescent="0.3">
      <c r="A43" s="66" t="s">
        <v>329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316</v>
      </c>
      <c r="B44" s="67"/>
      <c r="C44" s="67"/>
      <c r="D44" s="67"/>
      <c r="E44" s="67"/>
      <c r="F44" s="67"/>
      <c r="H44" s="67" t="s">
        <v>330</v>
      </c>
      <c r="I44" s="67"/>
      <c r="J44" s="67"/>
      <c r="K44" s="67"/>
      <c r="L44" s="67"/>
      <c r="M44" s="67"/>
      <c r="O44" s="67" t="s">
        <v>317</v>
      </c>
      <c r="P44" s="67"/>
      <c r="Q44" s="67"/>
      <c r="R44" s="67"/>
      <c r="S44" s="67"/>
      <c r="T44" s="67"/>
      <c r="V44" s="67" t="s">
        <v>331</v>
      </c>
      <c r="W44" s="67"/>
      <c r="X44" s="67"/>
      <c r="Y44" s="67"/>
      <c r="Z44" s="67"/>
      <c r="AA44" s="67"/>
      <c r="AC44" s="67" t="s">
        <v>291</v>
      </c>
      <c r="AD44" s="67"/>
      <c r="AE44" s="67"/>
      <c r="AF44" s="67"/>
      <c r="AG44" s="67"/>
      <c r="AH44" s="67"/>
      <c r="AJ44" s="67" t="s">
        <v>318</v>
      </c>
      <c r="AK44" s="67"/>
      <c r="AL44" s="67"/>
      <c r="AM44" s="67"/>
      <c r="AN44" s="67"/>
      <c r="AO44" s="67"/>
      <c r="AQ44" s="67" t="s">
        <v>332</v>
      </c>
      <c r="AR44" s="67"/>
      <c r="AS44" s="67"/>
      <c r="AT44" s="67"/>
      <c r="AU44" s="67"/>
      <c r="AV44" s="67"/>
      <c r="AX44" s="67" t="s">
        <v>292</v>
      </c>
      <c r="AY44" s="67"/>
      <c r="AZ44" s="67"/>
      <c r="BA44" s="67"/>
      <c r="BB44" s="67"/>
      <c r="BC44" s="67"/>
      <c r="BE44" s="67" t="s">
        <v>333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315</v>
      </c>
      <c r="C45" s="65" t="s">
        <v>321</v>
      </c>
      <c r="D45" s="65" t="s">
        <v>305</v>
      </c>
      <c r="E45" s="65" t="s">
        <v>304</v>
      </c>
      <c r="F45" s="65" t="s">
        <v>277</v>
      </c>
      <c r="H45" s="65"/>
      <c r="I45" s="65" t="s">
        <v>315</v>
      </c>
      <c r="J45" s="65" t="s">
        <v>321</v>
      </c>
      <c r="K45" s="65" t="s">
        <v>305</v>
      </c>
      <c r="L45" s="65" t="s">
        <v>304</v>
      </c>
      <c r="M45" s="65" t="s">
        <v>277</v>
      </c>
      <c r="O45" s="65"/>
      <c r="P45" s="65" t="s">
        <v>315</v>
      </c>
      <c r="Q45" s="65" t="s">
        <v>321</v>
      </c>
      <c r="R45" s="65" t="s">
        <v>305</v>
      </c>
      <c r="S45" s="65" t="s">
        <v>304</v>
      </c>
      <c r="T45" s="65" t="s">
        <v>277</v>
      </c>
      <c r="V45" s="65"/>
      <c r="W45" s="65" t="s">
        <v>315</v>
      </c>
      <c r="X45" s="65" t="s">
        <v>321</v>
      </c>
      <c r="Y45" s="65" t="s">
        <v>305</v>
      </c>
      <c r="Z45" s="65" t="s">
        <v>304</v>
      </c>
      <c r="AA45" s="65" t="s">
        <v>277</v>
      </c>
      <c r="AC45" s="65"/>
      <c r="AD45" s="65" t="s">
        <v>315</v>
      </c>
      <c r="AE45" s="65" t="s">
        <v>321</v>
      </c>
      <c r="AF45" s="65" t="s">
        <v>305</v>
      </c>
      <c r="AG45" s="65" t="s">
        <v>304</v>
      </c>
      <c r="AH45" s="65" t="s">
        <v>277</v>
      </c>
      <c r="AJ45" s="65"/>
      <c r="AK45" s="65" t="s">
        <v>315</v>
      </c>
      <c r="AL45" s="65" t="s">
        <v>321</v>
      </c>
      <c r="AM45" s="65" t="s">
        <v>305</v>
      </c>
      <c r="AN45" s="65" t="s">
        <v>304</v>
      </c>
      <c r="AO45" s="65" t="s">
        <v>277</v>
      </c>
      <c r="AQ45" s="65"/>
      <c r="AR45" s="65" t="s">
        <v>315</v>
      </c>
      <c r="AS45" s="65" t="s">
        <v>321</v>
      </c>
      <c r="AT45" s="65" t="s">
        <v>305</v>
      </c>
      <c r="AU45" s="65" t="s">
        <v>304</v>
      </c>
      <c r="AV45" s="65" t="s">
        <v>277</v>
      </c>
      <c r="AX45" s="65"/>
      <c r="AY45" s="65" t="s">
        <v>315</v>
      </c>
      <c r="AZ45" s="65" t="s">
        <v>321</v>
      </c>
      <c r="BA45" s="65" t="s">
        <v>305</v>
      </c>
      <c r="BB45" s="65" t="s">
        <v>304</v>
      </c>
      <c r="BC45" s="65" t="s">
        <v>277</v>
      </c>
      <c r="BE45" s="65"/>
      <c r="BF45" s="65" t="s">
        <v>315</v>
      </c>
      <c r="BG45" s="65" t="s">
        <v>321</v>
      </c>
      <c r="BH45" s="65" t="s">
        <v>305</v>
      </c>
      <c r="BI45" s="65" t="s">
        <v>304</v>
      </c>
      <c r="BJ45" s="65" t="s">
        <v>277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7.3346479999999996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5.4335459999999998</v>
      </c>
      <c r="O46" s="65" t="s">
        <v>293</v>
      </c>
      <c r="P46" s="65">
        <v>600</v>
      </c>
      <c r="Q46" s="65">
        <v>800</v>
      </c>
      <c r="R46" s="65">
        <v>0</v>
      </c>
      <c r="S46" s="65">
        <v>10000</v>
      </c>
      <c r="T46" s="65">
        <v>492.08017000000001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6.8168895999999998E-3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1.6252667999999999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26.89827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37.560974000000002</v>
      </c>
      <c r="AX46" s="65" t="s">
        <v>294</v>
      </c>
      <c r="AY46" s="65"/>
      <c r="AZ46" s="65"/>
      <c r="BA46" s="65"/>
      <c r="BB46" s="65"/>
      <c r="BC46" s="65"/>
      <c r="BE46" s="65" t="s">
        <v>295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21" sqref="E21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341</v>
      </c>
      <c r="B2" s="61" t="s">
        <v>342</v>
      </c>
      <c r="C2" s="61" t="s">
        <v>334</v>
      </c>
      <c r="D2" s="61">
        <v>62</v>
      </c>
      <c r="E2" s="61">
        <v>900.43353000000002</v>
      </c>
      <c r="F2" s="61">
        <v>155.15209999999999</v>
      </c>
      <c r="G2" s="61">
        <v>17.177557</v>
      </c>
      <c r="H2" s="61">
        <v>10.731277</v>
      </c>
      <c r="I2" s="61">
        <v>6.4462799999999998</v>
      </c>
      <c r="J2" s="61">
        <v>35.750506999999999</v>
      </c>
      <c r="K2" s="61">
        <v>16.143771999999998</v>
      </c>
      <c r="L2" s="61">
        <v>19.606735</v>
      </c>
      <c r="M2" s="61">
        <v>13.265318000000001</v>
      </c>
      <c r="N2" s="61">
        <v>1.9726298</v>
      </c>
      <c r="O2" s="61">
        <v>9.0002259999999996</v>
      </c>
      <c r="P2" s="61">
        <v>795.73755000000006</v>
      </c>
      <c r="Q2" s="61">
        <v>10.234247</v>
      </c>
      <c r="R2" s="61">
        <v>355.09314000000001</v>
      </c>
      <c r="S2" s="61">
        <v>26.742032999999999</v>
      </c>
      <c r="T2" s="61">
        <v>3940.2055999999998</v>
      </c>
      <c r="U2" s="61">
        <v>1.598525</v>
      </c>
      <c r="V2" s="61">
        <v>11.455266999999999</v>
      </c>
      <c r="W2" s="61">
        <v>90.490759999999995</v>
      </c>
      <c r="X2" s="61">
        <v>141.56505999999999</v>
      </c>
      <c r="Y2" s="61">
        <v>0.83064229999999994</v>
      </c>
      <c r="Z2" s="61">
        <v>0.52392430000000001</v>
      </c>
      <c r="AA2" s="61">
        <v>8.2182980000000008</v>
      </c>
      <c r="AB2" s="61">
        <v>1.437727</v>
      </c>
      <c r="AC2" s="61">
        <v>246.37836999999999</v>
      </c>
      <c r="AD2" s="61">
        <v>5.7191853999999998</v>
      </c>
      <c r="AE2" s="61">
        <v>1.1396077</v>
      </c>
      <c r="AF2" s="61">
        <v>4.6460103999999998</v>
      </c>
      <c r="AG2" s="61">
        <v>215.08014</v>
      </c>
      <c r="AH2" s="61">
        <v>133.17716999999999</v>
      </c>
      <c r="AI2" s="61">
        <v>81.902985000000001</v>
      </c>
      <c r="AJ2" s="61">
        <v>610.26430000000005</v>
      </c>
      <c r="AK2" s="61">
        <v>1677.4259</v>
      </c>
      <c r="AL2" s="61">
        <v>24.145790000000002</v>
      </c>
      <c r="AM2" s="61">
        <v>2040.2149999999999</v>
      </c>
      <c r="AN2" s="61">
        <v>84.144779999999997</v>
      </c>
      <c r="AO2" s="61">
        <v>7.3346479999999996</v>
      </c>
      <c r="AP2" s="61">
        <v>5.5121926999999999</v>
      </c>
      <c r="AQ2" s="61">
        <v>1.8224552999999999</v>
      </c>
      <c r="AR2" s="61">
        <v>5.4335459999999998</v>
      </c>
      <c r="AS2" s="61">
        <v>492.08017000000001</v>
      </c>
      <c r="AT2" s="61">
        <v>6.8168895999999998E-3</v>
      </c>
      <c r="AU2" s="61">
        <v>1.6252667999999999</v>
      </c>
      <c r="AV2" s="61">
        <v>26.89827</v>
      </c>
      <c r="AW2" s="61">
        <v>37.560974000000002</v>
      </c>
      <c r="AX2" s="61">
        <v>4.2299293000000002E-2</v>
      </c>
      <c r="AY2" s="61">
        <v>0.83127165000000003</v>
      </c>
      <c r="AZ2" s="61">
        <v>126.65365</v>
      </c>
      <c r="BA2" s="61">
        <v>17.292781999999999</v>
      </c>
      <c r="BB2" s="61">
        <v>4.7987194000000004</v>
      </c>
      <c r="BC2" s="61">
        <v>6.2092276000000002</v>
      </c>
      <c r="BD2" s="61">
        <v>6.2583080000000004</v>
      </c>
      <c r="BE2" s="61">
        <v>0.35917902000000002</v>
      </c>
      <c r="BF2" s="61">
        <v>1.5127786000000001</v>
      </c>
      <c r="BG2" s="61">
        <v>4.5795576000000001E-4</v>
      </c>
      <c r="BH2" s="61">
        <v>5.7711446E-4</v>
      </c>
      <c r="BI2" s="61">
        <v>6.1291259999999995E-4</v>
      </c>
      <c r="BJ2" s="61">
        <v>9.6747619999999999E-3</v>
      </c>
      <c r="BK2" s="61">
        <v>3.5227366999999997E-5</v>
      </c>
      <c r="BL2" s="61">
        <v>3.8712933999999997E-2</v>
      </c>
      <c r="BM2" s="61">
        <v>0.94921789999999995</v>
      </c>
      <c r="BN2" s="61">
        <v>0.12788743999999999</v>
      </c>
      <c r="BO2" s="61">
        <v>15.001806999999999</v>
      </c>
      <c r="BP2" s="61">
        <v>2.0848643999999998</v>
      </c>
      <c r="BQ2" s="61">
        <v>3.6744645</v>
      </c>
      <c r="BR2" s="61">
        <v>13.311595000000001</v>
      </c>
      <c r="BS2" s="61">
        <v>10.542104999999999</v>
      </c>
      <c r="BT2" s="61">
        <v>1.6819993</v>
      </c>
      <c r="BU2" s="61">
        <v>2.5744705999999999E-2</v>
      </c>
      <c r="BV2" s="61">
        <v>3.7570684999999999E-2</v>
      </c>
      <c r="BW2" s="61">
        <v>0.14707914</v>
      </c>
      <c r="BX2" s="61">
        <v>0.68668525999999996</v>
      </c>
      <c r="BY2" s="61">
        <v>3.921467E-2</v>
      </c>
      <c r="BZ2" s="61">
        <v>5.7852942999999995E-4</v>
      </c>
      <c r="CA2" s="61">
        <v>0.35487398999999997</v>
      </c>
      <c r="CB2" s="61">
        <v>2.4117518000000001E-2</v>
      </c>
      <c r="CC2" s="61">
        <v>0.10847218</v>
      </c>
      <c r="CD2" s="61">
        <v>2.7556949999999998</v>
      </c>
      <c r="CE2" s="61">
        <v>2.8414788E-2</v>
      </c>
      <c r="CF2" s="61">
        <v>0.15549210999999999</v>
      </c>
      <c r="CG2" s="61">
        <v>0</v>
      </c>
      <c r="CH2" s="61">
        <v>1.4285912E-2</v>
      </c>
      <c r="CI2" s="61">
        <v>2.5328759999999999E-3</v>
      </c>
      <c r="CJ2" s="61">
        <v>6.8639869999999998</v>
      </c>
      <c r="CK2" s="61">
        <v>4.5396932000000001E-3</v>
      </c>
      <c r="CL2" s="61">
        <v>0.24716377</v>
      </c>
      <c r="CM2" s="61">
        <v>1.2972987</v>
      </c>
      <c r="CN2" s="61">
        <v>1021.5598</v>
      </c>
      <c r="CO2" s="61">
        <v>1736.5916999999999</v>
      </c>
      <c r="CP2" s="61">
        <v>1220.7266999999999</v>
      </c>
      <c r="CQ2" s="61">
        <v>467.38098000000002</v>
      </c>
      <c r="CR2" s="61">
        <v>223.16749999999999</v>
      </c>
      <c r="CS2" s="61">
        <v>208.99062000000001</v>
      </c>
      <c r="CT2" s="61">
        <v>956.05975000000001</v>
      </c>
      <c r="CU2" s="61">
        <v>623.37725999999998</v>
      </c>
      <c r="CV2" s="61">
        <v>574.63509999999997</v>
      </c>
      <c r="CW2" s="61">
        <v>745.71594000000005</v>
      </c>
      <c r="CX2" s="61">
        <v>212.47756999999999</v>
      </c>
      <c r="CY2" s="61">
        <v>1247.2319</v>
      </c>
      <c r="CZ2" s="61">
        <v>552.26684999999998</v>
      </c>
      <c r="DA2" s="61">
        <v>1476.7463</v>
      </c>
      <c r="DB2" s="61">
        <v>1390.0856000000001</v>
      </c>
      <c r="DC2" s="61">
        <v>2113.0742</v>
      </c>
      <c r="DD2" s="61">
        <v>3727.3452000000002</v>
      </c>
      <c r="DE2" s="61">
        <v>800.26684999999998</v>
      </c>
      <c r="DF2" s="61">
        <v>1397.8364999999999</v>
      </c>
      <c r="DG2" s="61">
        <v>785.04565000000002</v>
      </c>
      <c r="DH2" s="61">
        <v>120.33768000000001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17.292781999999999</v>
      </c>
      <c r="B6">
        <f>BB2</f>
        <v>4.7987194000000004</v>
      </c>
      <c r="C6">
        <f>BC2</f>
        <v>6.2092276000000002</v>
      </c>
      <c r="D6">
        <f>BD2</f>
        <v>6.2583080000000004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3" sqref="B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21811</v>
      </c>
      <c r="C2" s="56">
        <f ca="1">YEAR(TODAY())-YEAR(B2)+IF(TODAY()&gt;=DATE(YEAR(TODAY()),MONTH(B2),DAY(B2)),0,-1)</f>
        <v>62</v>
      </c>
      <c r="E2" s="52">
        <v>156.5</v>
      </c>
      <c r="F2" s="53" t="s">
        <v>275</v>
      </c>
      <c r="G2" s="52">
        <v>52.6</v>
      </c>
      <c r="H2" s="51" t="s">
        <v>40</v>
      </c>
      <c r="I2" s="72">
        <f>ROUND(G3/E3^2,1)</f>
        <v>21.5</v>
      </c>
    </row>
    <row r="3" spans="1:9" x14ac:dyDescent="0.3">
      <c r="E3" s="51">
        <f>E2/100</f>
        <v>1.5649999999999999</v>
      </c>
      <c r="F3" s="51" t="s">
        <v>39</v>
      </c>
      <c r="G3" s="51">
        <f>G2</f>
        <v>52.6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44496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opLeftCell="A19"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서윤희, ID : H1900951)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10월 28일 14:55:44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A21" sqref="AA21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44496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62</v>
      </c>
      <c r="G12" s="94"/>
      <c r="H12" s="94"/>
      <c r="I12" s="94"/>
      <c r="K12" s="123">
        <f>'개인정보 및 신체계측 입력'!E2</f>
        <v>156.5</v>
      </c>
      <c r="L12" s="124"/>
      <c r="M12" s="117">
        <f>'개인정보 및 신체계측 입력'!G2</f>
        <v>52.6</v>
      </c>
      <c r="N12" s="118"/>
      <c r="O12" s="113" t="s">
        <v>270</v>
      </c>
      <c r="P12" s="107"/>
      <c r="Q12" s="90">
        <f>'개인정보 및 신체계측 입력'!I2</f>
        <v>21.5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서윤희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74.563999999999993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8.2550000000000008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17.181000000000001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11</v>
      </c>
      <c r="L72" s="36" t="s">
        <v>52</v>
      </c>
      <c r="M72" s="36">
        <f>ROUND('DRIs DATA'!K8,1)</f>
        <v>8.6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47.35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95.46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141.57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95.85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26.89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111.83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73.349999999999994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1800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2021-10-28T06:13:18Z</dcterms:modified>
</cp:coreProperties>
</file>