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<sst xmlns="http://schemas.openxmlformats.org/spreadsheetml/2006/main" count="692" uniqueCount="343">
  <si>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</si>
  <si>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</si>
  <si>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</si>
  <si>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</si>
  <si>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</si>
  <si>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</si>
  <si>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</si>
  <si>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</si>
  <si>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</si>
  <si>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</si>
  <si>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</si>
  <si>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</si>
  <si>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</si>
  <si>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</si>
  <si>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</si>
  <si>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</si>
  <si>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</si>
  <si>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</si>
  <si>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</si>
  <si>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</si>
  <si>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</si>
  <si>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</si>
  <si>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</si>
  <si>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</si>
  <si>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</si>
  <si>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</si>
  <si>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</si>
  <si>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</si>
  <si>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</si>
  <si>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</si>
  <si>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</si>
  <si>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</si>
  <si>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</si>
  <si>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</si>
  <si>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</si>
  <si>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</si>
  <si>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</si>
  <si>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</si>
  <si>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</si>
  <si>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</si>
  <si>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</si>
  <si>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</si>
  <si>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</si>
  <si>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</si>
  <si>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</si>
  <si>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</si>
  <si>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</si>
  <si>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</si>
  <si>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</si>
  <si>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</si>
  <si>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</si>
  <si>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</si>
  <si>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</si>
  <si>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</si>
  <si>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</si>
  <si>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</si>
  <si>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</si>
  <si>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</si>
  <si>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</si>
  <si>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</si>
  <si>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</si>
  <si>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</si>
  <si>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</si>
  <si>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</si>
  <si>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</si>
  <si>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</si>
  <si>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</si>
  <si>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</si>
  <si>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</si>
  <si>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</si>
  <si>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</si>
  <si>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</si>
  <si>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</si>
  <si>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</si>
  <si>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</si>
  <si>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</si>
  <si>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</si>
  <si>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</si>
  <si>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</si>
  <si>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</si>
  <si>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</si>
  <si>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</si>
  <si>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</si>
  <si>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</si>
  <si>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</si>
  <si>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</si>
  <si>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</si>
  <si>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</si>
  <si>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</si>
  <si>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</si>
  <si>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</si>
  <si>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</si>
  <si>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</si>
  <si>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</si>
  <si>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</si>
  <si>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</si>
  <si>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</si>
  <si>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</si>
  <si>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</si>
  <si>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</si>
  <si>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</si>
  <si>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</si>
  <si>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</si>
  <si>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</si>
  <si>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</si>
  <si>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</si>
  <si>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</si>
  <si>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</si>
  <si>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</si>
  <si>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</si>
  <si>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</si>
  <si>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</si>
  <si>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</si>
  <si>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</si>
  <si>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</si>
  <si>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</si>
  <si>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</si>
  <si>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</si>
  <si>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</si>
  <si>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</si>
  <si>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</si>
  <si>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</si>
  <si>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</si>
  <si>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</si>
  <si>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</si>
  <si>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</si>
  <si>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</si>
  <si>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</si>
  <si>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</si>
  <si>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</si>
  <si>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</si>
  <si>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</si>
  <si>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</si>
  <si>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</si>
  <si>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</si>
  <si>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</si>
  <si>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</si>
  <si>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</si>
  <si>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</si>
  <si>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</si>
  <si>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</si>
  <si>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</si>
  <si>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</si>
  <si>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</si>
  <si>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</si>
  <si>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</si>
  <si>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</si>
  <si>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</si>
  <si>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</si>
  <si>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</si>
  <si>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</si>
  <si>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</si>
  <si>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</si>
  <si>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</si>
  <si>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</si>
  <si>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</si>
  <si>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</si>
  <si>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</si>
  <si>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</si>
  <si>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</si>
  <si>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</si>
  <si>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</si>
  <si>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</si>
  <si>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</si>
  <si>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</si>
  <si>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</si>
  <si>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</si>
  <si>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</si>
  <si>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</si>
  <si>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</si>
  <si>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</si>
  <si>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</si>
  <si>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</si>
  <si>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</si>
  <si>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</si>
  <si>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</si>
  <si>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</si>
  <si>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</si>
  <si>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</si>
  <si>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</si>
  <si>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</si>
  <si>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</si>
  <si>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</si>
  <si>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</si>
  <si>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</si>
  <si>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</si>
  <si>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</si>
  <si>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</si>
  <si>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</si>
  <si>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</si>
  <si>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</si>
  <si>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</si>
  <si>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</si>
  <si>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</si>
  <si>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</si>
  <si>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</si>
  <si>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</si>
  <si>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</si>
  <si>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</si>
  <si>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</si>
  <si>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</si>
  <si>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</si>
  <si>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</si>
  <si>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</si>
  <si>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</si>
  <si>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</si>
  <si>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</si>
  <si>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</si>
  <si>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</si>
  <si>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</si>
  <si>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</si>
  <si>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</si>
  <si>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</si>
  <si>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</si>
  <si>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</si>
  <si>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</si>
  <si>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</si>
  <si>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</si>
  <si>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</si>
  <si>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</si>
  <si>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</si>
  <si>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</si>
  <si>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</si>
  <si>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</si>
  <si>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</si>
  <si>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</si>
  <si>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</si>
  <si>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</si>
  <si>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</si>
  <si>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</si>
  <si>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</si>
  <si>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</si>
  <si>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</si>
  <si>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</si>
  <si>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</si>
  <si>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</si>
  <si>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</si>
  <si>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</si>
  <si>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</si>
  <si>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</si>
  <si>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</si>
  <si>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</si>
  <si>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</si>
  <si>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</si>
  <si>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</si>
  <si>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</si>
  <si>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</si>
  <si>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</si>
  <si>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</si>
  <si>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</si>
  <si>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</si>
  <si>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</si>
  <si>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</si>
  <si>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</si>
  <si>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</si>
  <si>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</si>
  <si>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</si>
  <si>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</si>
  <si>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</si>
  <si>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</si>
  <si>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</si>
  <si>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</si>
  <si>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</si>
  <si>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</si>
  <si>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</si>
  <si>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</si>
  <si>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</si>
  <si>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</si>
  <si>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</si>
  <si>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</si>
  <si>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</si>
  <si>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</si>
  <si>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</si>
  <si>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</si>
  <si>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</si>
  <si>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</si>
  <si>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불포화지방산</t>
    <phoneticPr fontId="1" type="noConversion"/>
  </si>
  <si>
    <t>섭취량</t>
    <phoneticPr fontId="1" type="noConversion"/>
  </si>
  <si>
    <t>지방</t>
    <phoneticPr fontId="1" type="noConversion"/>
  </si>
  <si>
    <t>식이섬유(g/일)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</si>
  <si>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</si>
  <si>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</si>
  <si>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</si>
  <si>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</si>
  <si>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</si>
  <si>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</si>
  <si>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</si>
  <si>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</si>
  <si>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비타민B12</t>
    <phoneticPr fontId="1" type="noConversion"/>
  </si>
  <si>
    <t>엽산(μg DFE/일)</t>
    <phoneticPr fontId="1" type="noConversion"/>
  </si>
  <si>
    <t>망간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</si>
  <si>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</si>
  <si>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</si>
  <si>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</si>
  <si>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</si>
  <si>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</si>
  <si>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</si>
  <si>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</si>
  <si>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</si>
  <si>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</si>
  <si>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</si>
  <si>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</si>
  <si>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</si>
  <si>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n-6불포화</t>
    <phoneticPr fontId="1" type="noConversion"/>
  </si>
  <si>
    <t>상한섭취량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</si>
  <si>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</si>
  <si>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</si>
  <si>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</si>
  <si>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</si>
  <si>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비타민D</t>
    <phoneticPr fontId="1" type="noConversion"/>
  </si>
  <si>
    <t>비타민A(μg RAE/일)</t>
    <phoneticPr fontId="1" type="noConversion"/>
  </si>
  <si>
    <t>니아신</t>
    <phoneticPr fontId="1" type="noConversion"/>
  </si>
  <si>
    <t>판토텐산</t>
    <phoneticPr fontId="1" type="noConversion"/>
  </si>
  <si>
    <t>인</t>
    <phoneticPr fontId="1" type="noConversion"/>
  </si>
  <si>
    <t>칼륨</t>
    <phoneticPr fontId="1" type="noConversion"/>
  </si>
  <si>
    <t>평균필요량</t>
    <phoneticPr fontId="1" type="noConversion"/>
  </si>
  <si>
    <t>철</t>
    <phoneticPr fontId="1" type="noConversion"/>
  </si>
  <si>
    <t>구리</t>
    <phoneticPr fontId="1" type="noConversion"/>
  </si>
  <si>
    <t>요오드</t>
    <phoneticPr fontId="1" type="noConversion"/>
  </si>
  <si>
    <t>정보</t>
    <phoneticPr fontId="1" type="noConversion"/>
  </si>
  <si>
    <t>n-3불포화</t>
    <phoneticPr fontId="1" type="noConversion"/>
  </si>
  <si>
    <t>권장섭취량</t>
    <phoneticPr fontId="1" type="noConversion"/>
  </si>
  <si>
    <t>수용성 비타민</t>
    <phoneticPr fontId="1" type="noConversion"/>
  </si>
  <si>
    <t>비타민C</t>
    <phoneticPr fontId="1" type="noConversion"/>
  </si>
  <si>
    <t>비오틴</t>
    <phoneticPr fontId="1" type="noConversion"/>
  </si>
  <si>
    <t>다량 무기질</t>
    <phoneticPr fontId="1" type="noConversion"/>
  </si>
  <si>
    <t>칼슘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</si>
  <si>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</si>
  <si>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</si>
  <si>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</si>
  <si>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아연</t>
    <phoneticPr fontId="1" type="noConversion"/>
  </si>
  <si>
    <t>불소</t>
    <phoneticPr fontId="1" type="noConversion"/>
  </si>
  <si>
    <t>셀레늄</t>
    <phoneticPr fontId="1" type="noConversion"/>
  </si>
  <si>
    <t>크롬</t>
    <phoneticPr fontId="1" type="noConversion"/>
  </si>
  <si>
    <t>(설문지 : FFQ 95문항 설문지, 사용자 : 이을재, ID : H1900953)</t>
  </si>
  <si>
    <t>2021년 10월 28일 14:57:39</t>
  </si>
  <si>
    <t>권장섭취량</t>
    <phoneticPr fontId="1" type="noConversion"/>
  </si>
  <si>
    <t>충분섭취량</t>
    <phoneticPr fontId="1" type="noConversion"/>
  </si>
  <si>
    <t>엽산</t>
    <phoneticPr fontId="1" type="noConversion"/>
  </si>
  <si>
    <t>섭취량</t>
    <phoneticPr fontId="1" type="noConversion"/>
  </si>
  <si>
    <t>평균필요량</t>
    <phoneticPr fontId="1" type="noConversion"/>
  </si>
  <si>
    <t>H1900953</t>
  </si>
  <si>
    <t>이을재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</si>
</sst>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77.535163999999995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2312"/>
        <c:axId val="535077216"/>
      </c:barChart>
      <c:catAx>
        <c:axId val="535082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77216"/>
        <c:crosses val="autoZero"/>
        <c:auto val="1"/>
        <c:lblAlgn val="ctr"/>
        <c:lblOffset val="100"/>
        <c:noMultiLvlLbl val="0"/>
      </c:catAx>
      <c:valAx>
        <c:axId val="535077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2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4.4053180000000003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8896"/>
        <c:axId val="534343800"/>
      </c:barChart>
      <c:catAx>
        <c:axId val="53434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3800"/>
        <c:crosses val="autoZero"/>
        <c:auto val="1"/>
        <c:lblAlgn val="ctr"/>
        <c:lblOffset val="100"/>
        <c:noMultiLvlLbl val="0"/>
      </c:catAx>
      <c:valAx>
        <c:axId val="534343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6.3242197000000004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4192"/>
        <c:axId val="534347328"/>
      </c:barChart>
      <c:catAx>
        <c:axId val="53434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7328"/>
        <c:crosses val="autoZero"/>
        <c:auto val="1"/>
        <c:lblAlgn val="ctr"/>
        <c:lblOffset val="100"/>
        <c:noMultiLvlLbl val="0"/>
      </c:catAx>
      <c:valAx>
        <c:axId val="534347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1427.1174000000001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7720"/>
        <c:axId val="534348504"/>
      </c:barChart>
      <c:catAx>
        <c:axId val="53434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8504"/>
        <c:crosses val="autoZero"/>
        <c:auto val="1"/>
        <c:lblAlgn val="ctr"/>
        <c:lblOffset val="100"/>
        <c:noMultiLvlLbl val="0"/>
      </c:catAx>
      <c:valAx>
        <c:axId val="534348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3836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1920"/>
        <c:axId val="529807200"/>
      </c:barChart>
      <c:catAx>
        <c:axId val="53508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7200"/>
        <c:crosses val="autoZero"/>
        <c:auto val="1"/>
        <c:lblAlgn val="ctr"/>
        <c:lblOffset val="100"/>
        <c:noMultiLvlLbl val="0"/>
      </c:catAx>
      <c:valAx>
        <c:axId val="5298072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306.96346999999997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2688"/>
        <c:axId val="529809552"/>
      </c:barChart>
      <c:catAx>
        <c:axId val="52981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9552"/>
        <c:crosses val="autoZero"/>
        <c:auto val="1"/>
        <c:lblAlgn val="ctr"/>
        <c:lblOffset val="100"/>
        <c:noMultiLvlLbl val="0"/>
      </c:catAx>
      <c:valAx>
        <c:axId val="529809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139.97897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0728"/>
        <c:axId val="529809160"/>
      </c:barChart>
      <c:catAx>
        <c:axId val="529810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9160"/>
        <c:crosses val="autoZero"/>
        <c:auto val="1"/>
        <c:lblAlgn val="ctr"/>
        <c:lblOffset val="100"/>
        <c:noMultiLvlLbl val="0"/>
      </c:catAx>
      <c:valAx>
        <c:axId val="52980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10.896928000000001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1120"/>
        <c:axId val="529807984"/>
      </c:barChart>
      <c:catAx>
        <c:axId val="52981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7984"/>
        <c:crosses val="autoZero"/>
        <c:auto val="1"/>
        <c:lblAlgn val="ctr"/>
        <c:lblOffset val="100"/>
        <c:noMultiLvlLbl val="0"/>
      </c:catAx>
      <c:valAx>
        <c:axId val="529807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826.48424999999997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09944"/>
        <c:axId val="529805240"/>
      </c:barChart>
      <c:catAx>
        <c:axId val="52980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5240"/>
        <c:crosses val="autoZero"/>
        <c:auto val="1"/>
        <c:lblAlgn val="ctr"/>
        <c:lblOffset val="100"/>
        <c:noMultiLvlLbl val="0"/>
      </c:catAx>
      <c:valAx>
        <c:axId val="5298052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0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4.1708666999999998E-2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08376"/>
        <c:axId val="529810336"/>
      </c:barChart>
      <c:catAx>
        <c:axId val="52980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10336"/>
        <c:crosses val="autoZero"/>
        <c:auto val="1"/>
        <c:lblAlgn val="ctr"/>
        <c:lblOffset val="100"/>
        <c:noMultiLvlLbl val="0"/>
      </c:catAx>
      <c:valAx>
        <c:axId val="52981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0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3.6728215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1512"/>
        <c:axId val="529811904"/>
      </c:barChart>
      <c:catAx>
        <c:axId val="52981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11904"/>
        <c:crosses val="autoZero"/>
        <c:auto val="1"/>
        <c:lblAlgn val="ctr"/>
        <c:lblOffset val="100"/>
        <c:noMultiLvlLbl val="0"/>
      </c:catAx>
      <c:valAx>
        <c:axId val="529811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27.176414000000001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77608"/>
        <c:axId val="535079568"/>
      </c:barChart>
      <c:catAx>
        <c:axId val="535077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79568"/>
        <c:crosses val="autoZero"/>
        <c:auto val="1"/>
        <c:lblAlgn val="ctr"/>
        <c:lblOffset val="100"/>
        <c:noMultiLvlLbl val="0"/>
      </c:catAx>
      <c:valAx>
        <c:axId val="535079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7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134.46144000000001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199768"/>
        <c:axId val="530199376"/>
      </c:barChart>
      <c:catAx>
        <c:axId val="530199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199376"/>
        <c:crosses val="autoZero"/>
        <c:auto val="1"/>
        <c:lblAlgn val="ctr"/>
        <c:lblOffset val="100"/>
        <c:noMultiLvlLbl val="0"/>
      </c:catAx>
      <c:valAx>
        <c:axId val="530199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199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103.227585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198984"/>
        <c:axId val="530200160"/>
      </c:barChart>
      <c:catAx>
        <c:axId val="53019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0160"/>
        <c:crosses val="autoZero"/>
        <c:auto val="1"/>
        <c:lblAlgn val="ctr"/>
        <c:lblOffset val="100"/>
        <c:noMultiLvlLbl val="0"/>
      </c:catAx>
      <c:valAx>
        <c:axId val="530200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19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3.452</c:v>
                </c:pt>
                <c:pt idx="1">
                  <c:v>13.81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0206040"/>
        <c:axId val="530200552"/>
      </c:barChart>
      <c:catAx>
        <c:axId val="53020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0552"/>
        <c:crosses val="autoZero"/>
        <c:auto val="1"/>
        <c:lblAlgn val="ctr"/>
        <c:lblOffset val="100"/>
        <c:noMultiLvlLbl val="0"/>
      </c:catAx>
      <c:valAx>
        <c:axId val="530200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15.579390999999999</c:v>
                </c:pt>
                <c:pt idx="1">
                  <c:v>15.7925415</c:v>
                </c:pt>
                <c:pt idx="2">
                  <c:v>13.572843000000001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424.32422000000003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5648"/>
        <c:axId val="530202120"/>
      </c:barChart>
      <c:catAx>
        <c:axId val="53020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2120"/>
        <c:crosses val="autoZero"/>
        <c:auto val="1"/>
        <c:lblAlgn val="ctr"/>
        <c:lblOffset val="100"/>
        <c:noMultiLvlLbl val="0"/>
      </c:catAx>
      <c:valAx>
        <c:axId val="530202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23.15859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2904"/>
        <c:axId val="530203296"/>
      </c:barChart>
      <c:catAx>
        <c:axId val="530202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3296"/>
        <c:crosses val="autoZero"/>
        <c:auto val="1"/>
        <c:lblAlgn val="ctr"/>
        <c:lblOffset val="100"/>
        <c:noMultiLvlLbl val="0"/>
      </c:catAx>
      <c:valAx>
        <c:axId val="530203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2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76.498999999999995</c:v>
                </c:pt>
                <c:pt idx="1">
                  <c:v>9.9749999999999996</c:v>
                </c:pt>
                <c:pt idx="2">
                  <c:v>13.526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0204080"/>
        <c:axId val="530204864"/>
      </c:barChart>
      <c:catAx>
        <c:axId val="53020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4864"/>
        <c:crosses val="autoZero"/>
        <c:auto val="1"/>
        <c:lblAlgn val="ctr"/>
        <c:lblOffset val="100"/>
        <c:noMultiLvlLbl val="0"/>
      </c:catAx>
      <c:valAx>
        <c:axId val="53020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2671.5956999999999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08768"/>
        <c:axId val="530585808"/>
      </c:barChart>
      <c:catAx>
        <c:axId val="52980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5808"/>
        <c:crosses val="autoZero"/>
        <c:auto val="1"/>
        <c:lblAlgn val="ctr"/>
        <c:lblOffset val="100"/>
        <c:noMultiLvlLbl val="0"/>
      </c:catAx>
      <c:valAx>
        <c:axId val="530585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0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128.30838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6200"/>
        <c:axId val="530586984"/>
      </c:barChart>
      <c:catAx>
        <c:axId val="53058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6984"/>
        <c:crosses val="autoZero"/>
        <c:auto val="1"/>
        <c:lblAlgn val="ctr"/>
        <c:lblOffset val="100"/>
        <c:noMultiLvlLbl val="0"/>
      </c:catAx>
      <c:valAx>
        <c:axId val="530586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586.00080000000003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5024"/>
        <c:axId val="530584240"/>
      </c:barChart>
      <c:catAx>
        <c:axId val="53058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4240"/>
        <c:crosses val="autoZero"/>
        <c:auto val="1"/>
        <c:lblAlgn val="ctr"/>
        <c:lblOffset val="100"/>
        <c:noMultiLvlLbl val="0"/>
      </c:catAx>
      <c:valAx>
        <c:axId val="530584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6.7139416000000001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0352"/>
        <c:axId val="535083488"/>
      </c:barChart>
      <c:catAx>
        <c:axId val="53508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83488"/>
        <c:crosses val="autoZero"/>
        <c:auto val="1"/>
        <c:lblAlgn val="ctr"/>
        <c:lblOffset val="100"/>
        <c:noMultiLvlLbl val="0"/>
      </c:catAx>
      <c:valAx>
        <c:axId val="535083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3782.1042000000002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2672"/>
        <c:axId val="530586592"/>
      </c:barChart>
      <c:catAx>
        <c:axId val="53058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6592"/>
        <c:crosses val="autoZero"/>
        <c:auto val="1"/>
        <c:lblAlgn val="ctr"/>
        <c:lblOffset val="100"/>
        <c:noMultiLvlLbl val="0"/>
      </c:catAx>
      <c:valAx>
        <c:axId val="530586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14.407470999999999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7376"/>
        <c:axId val="530579928"/>
      </c:barChart>
      <c:catAx>
        <c:axId val="53058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79928"/>
        <c:crosses val="autoZero"/>
        <c:auto val="1"/>
        <c:lblAlgn val="ctr"/>
        <c:lblOffset val="100"/>
        <c:noMultiLvlLbl val="0"/>
      </c:catAx>
      <c:valAx>
        <c:axId val="530579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1.8281991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0712"/>
        <c:axId val="530584632"/>
      </c:barChart>
      <c:catAx>
        <c:axId val="53058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4632"/>
        <c:crosses val="autoZero"/>
        <c:auto val="1"/>
        <c:lblAlgn val="ctr"/>
        <c:lblOffset val="100"/>
        <c:noMultiLvlLbl val="0"/>
      </c:catAx>
      <c:valAx>
        <c:axId val="53058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182.64748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2704"/>
        <c:axId val="535081528"/>
      </c:barChart>
      <c:catAx>
        <c:axId val="53508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81528"/>
        <c:crosses val="autoZero"/>
        <c:auto val="1"/>
        <c:lblAlgn val="ctr"/>
        <c:lblOffset val="100"/>
        <c:noMultiLvlLbl val="0"/>
      </c:catAx>
      <c:valAx>
        <c:axId val="53508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1.8147831999999999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79960"/>
        <c:axId val="535080744"/>
      </c:barChart>
      <c:catAx>
        <c:axId val="535079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80744"/>
        <c:crosses val="autoZero"/>
        <c:auto val="1"/>
        <c:lblAlgn val="ctr"/>
        <c:lblOffset val="100"/>
        <c:noMultiLvlLbl val="0"/>
      </c:catAx>
      <c:valAx>
        <c:axId val="535080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79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17.505780999999999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3096"/>
        <c:axId val="534343016"/>
      </c:barChart>
      <c:catAx>
        <c:axId val="53508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3016"/>
        <c:crosses val="autoZero"/>
        <c:auto val="1"/>
        <c:lblAlgn val="ctr"/>
        <c:lblOffset val="100"/>
        <c:noMultiLvlLbl val="0"/>
      </c:catAx>
      <c:valAx>
        <c:axId val="534343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1.8281991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6544"/>
        <c:axId val="534343408"/>
      </c:barChart>
      <c:catAx>
        <c:axId val="53434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3408"/>
        <c:crosses val="autoZero"/>
        <c:auto val="1"/>
        <c:lblAlgn val="ctr"/>
        <c:lblOffset val="100"/>
        <c:noMultiLvlLbl val="0"/>
      </c:catAx>
      <c:valAx>
        <c:axId val="534343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533.60950000000003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5368"/>
        <c:axId val="534344584"/>
      </c:barChart>
      <c:catAx>
        <c:axId val="53434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4584"/>
        <c:crosses val="autoZero"/>
        <c:auto val="1"/>
        <c:lblAlgn val="ctr"/>
        <c:lblOffset val="100"/>
        <c:noMultiLvlLbl val="0"/>
      </c:catAx>
      <c:valAx>
        <c:axId val="53434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9.9194080000000007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4976"/>
        <c:axId val="534346152"/>
      </c:barChart>
      <c:catAx>
        <c:axId val="53434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6152"/>
        <c:crosses val="autoZero"/>
        <c:auto val="1"/>
        <c:lblAlgn val="ctr"/>
        <c:lblOffset val="100"/>
        <c:noMultiLvlLbl val="0"/>
      </c:catAx>
      <c:valAx>
        <c:axId val="53434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3" sqref="J63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이을재, ID : H1900953)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28일 14:57:39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2671.5956999999999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77.535163999999995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27.176414000000001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76.498999999999995</v>
      </c>
      <c r="G8" s="59">
        <f>'DRIs DATA 입력'!G8</f>
        <v>9.9749999999999996</v>
      </c>
      <c r="H8" s="59">
        <f>'DRIs DATA 입력'!H8</f>
        <v>13.526</v>
      </c>
      <c r="I8" s="46"/>
      <c r="J8" s="59" t="s">
        <v>215</v>
      </c>
      <c r="K8" s="59">
        <f>'DRIs DATA 입력'!K8</f>
        <v>3.452</v>
      </c>
      <c r="L8" s="59">
        <f>'DRIs DATA 입력'!L8</f>
        <v>13.81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424.32422000000003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23.15859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6.7139416000000001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182.64748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128.30838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1.6748513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1.8147831999999999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17.505780999999999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1.8281991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533.60950000000003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9.9194080000000007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4.4053180000000003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6.3242197000000004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586.00080000000003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1427.1174000000001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3782.1042000000002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3836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306.96346999999997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139.97897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14.407470999999999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10.896928000000001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826.48424999999997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4.1708666999999998E-2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3.6728215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134.46144000000001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103.227585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5" sqref="H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319</v>
      </c>
      <c r="B1" s="61" t="s">
        <v>334</v>
      </c>
      <c r="G1" s="62" t="s">
        <v>296</v>
      </c>
      <c r="H1" s="61" t="s">
        <v>335</v>
      </c>
    </row>
    <row r="3" spans="1:27" x14ac:dyDescent="0.3">
      <c r="A3" s="68" t="s">
        <v>297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298</v>
      </c>
      <c r="B4" s="67"/>
      <c r="C4" s="67"/>
      <c r="E4" s="69" t="s">
        <v>299</v>
      </c>
      <c r="F4" s="70"/>
      <c r="G4" s="70"/>
      <c r="H4" s="71"/>
      <c r="J4" s="69" t="s">
        <v>276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300</v>
      </c>
      <c r="V4" s="67"/>
      <c r="W4" s="67"/>
      <c r="X4" s="67"/>
      <c r="Y4" s="67"/>
      <c r="Z4" s="67"/>
    </row>
    <row r="5" spans="1:27" x14ac:dyDescent="0.3">
      <c r="A5" s="65"/>
      <c r="B5" s="65" t="s">
        <v>301</v>
      </c>
      <c r="C5" s="65" t="s">
        <v>277</v>
      </c>
      <c r="E5" s="65"/>
      <c r="F5" s="65" t="s">
        <v>302</v>
      </c>
      <c r="G5" s="65" t="s">
        <v>278</v>
      </c>
      <c r="H5" s="65" t="s">
        <v>45</v>
      </c>
      <c r="J5" s="65"/>
      <c r="K5" s="65" t="s">
        <v>320</v>
      </c>
      <c r="L5" s="65" t="s">
        <v>303</v>
      </c>
      <c r="N5" s="65"/>
      <c r="O5" s="65" t="s">
        <v>315</v>
      </c>
      <c r="P5" s="65" t="s">
        <v>321</v>
      </c>
      <c r="Q5" s="65" t="s">
        <v>305</v>
      </c>
      <c r="R5" s="65" t="s">
        <v>304</v>
      </c>
      <c r="S5" s="65" t="s">
        <v>277</v>
      </c>
      <c r="U5" s="65"/>
      <c r="V5" s="65" t="s">
        <v>315</v>
      </c>
      <c r="W5" s="65" t="s">
        <v>336</v>
      </c>
      <c r="X5" s="65" t="s">
        <v>305</v>
      </c>
      <c r="Y5" s="65" t="s">
        <v>304</v>
      </c>
      <c r="Z5" s="65" t="s">
        <v>277</v>
      </c>
    </row>
    <row r="6" spans="1:27" x14ac:dyDescent="0.3">
      <c r="A6" s="65" t="s">
        <v>298</v>
      </c>
      <c r="B6" s="65">
        <v>2000</v>
      </c>
      <c r="C6" s="65">
        <v>2671.5956999999999</v>
      </c>
      <c r="E6" s="65" t="s">
        <v>306</v>
      </c>
      <c r="F6" s="65">
        <v>55</v>
      </c>
      <c r="G6" s="65">
        <v>15</v>
      </c>
      <c r="H6" s="65">
        <v>7</v>
      </c>
      <c r="J6" s="65" t="s">
        <v>306</v>
      </c>
      <c r="K6" s="65">
        <v>0.1</v>
      </c>
      <c r="L6" s="65">
        <v>4</v>
      </c>
      <c r="N6" s="65" t="s">
        <v>307</v>
      </c>
      <c r="O6" s="65">
        <v>45</v>
      </c>
      <c r="P6" s="65">
        <v>55</v>
      </c>
      <c r="Q6" s="65">
        <v>0</v>
      </c>
      <c r="R6" s="65">
        <v>0</v>
      </c>
      <c r="S6" s="65">
        <v>77.535163999999995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27.176414000000001</v>
      </c>
    </row>
    <row r="7" spans="1:27" x14ac:dyDescent="0.3">
      <c r="E7" s="65" t="s">
        <v>280</v>
      </c>
      <c r="F7" s="65">
        <v>65</v>
      </c>
      <c r="G7" s="65">
        <v>30</v>
      </c>
      <c r="H7" s="65">
        <v>20</v>
      </c>
      <c r="J7" s="65" t="s">
        <v>280</v>
      </c>
      <c r="K7" s="65">
        <v>1</v>
      </c>
      <c r="L7" s="65">
        <v>10</v>
      </c>
    </row>
    <row r="8" spans="1:27" x14ac:dyDescent="0.3">
      <c r="E8" s="65" t="s">
        <v>308</v>
      </c>
      <c r="F8" s="65">
        <v>76.498999999999995</v>
      </c>
      <c r="G8" s="65">
        <v>9.9749999999999996</v>
      </c>
      <c r="H8" s="65">
        <v>13.526</v>
      </c>
      <c r="J8" s="65" t="s">
        <v>308</v>
      </c>
      <c r="K8" s="65">
        <v>3.452</v>
      </c>
      <c r="L8" s="65">
        <v>13.81</v>
      </c>
    </row>
    <row r="13" spans="1:27" x14ac:dyDescent="0.3">
      <c r="A13" s="66" t="s">
        <v>281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282</v>
      </c>
      <c r="B14" s="67"/>
      <c r="C14" s="67"/>
      <c r="D14" s="67"/>
      <c r="E14" s="67"/>
      <c r="F14" s="67"/>
      <c r="H14" s="67" t="s">
        <v>283</v>
      </c>
      <c r="I14" s="67"/>
      <c r="J14" s="67"/>
      <c r="K14" s="67"/>
      <c r="L14" s="67"/>
      <c r="M14" s="67"/>
      <c r="O14" s="67" t="s">
        <v>309</v>
      </c>
      <c r="P14" s="67"/>
      <c r="Q14" s="67"/>
      <c r="R14" s="67"/>
      <c r="S14" s="67"/>
      <c r="T14" s="67"/>
      <c r="V14" s="67" t="s">
        <v>284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315</v>
      </c>
      <c r="C15" s="65" t="s">
        <v>321</v>
      </c>
      <c r="D15" s="65" t="s">
        <v>305</v>
      </c>
      <c r="E15" s="65" t="s">
        <v>304</v>
      </c>
      <c r="F15" s="65" t="s">
        <v>277</v>
      </c>
      <c r="H15" s="65"/>
      <c r="I15" s="65" t="s">
        <v>315</v>
      </c>
      <c r="J15" s="65" t="s">
        <v>321</v>
      </c>
      <c r="K15" s="65" t="s">
        <v>305</v>
      </c>
      <c r="L15" s="65" t="s">
        <v>304</v>
      </c>
      <c r="M15" s="65" t="s">
        <v>277</v>
      </c>
      <c r="O15" s="65"/>
      <c r="P15" s="65" t="s">
        <v>315</v>
      </c>
      <c r="Q15" s="65" t="s">
        <v>321</v>
      </c>
      <c r="R15" s="65" t="s">
        <v>305</v>
      </c>
      <c r="S15" s="65" t="s">
        <v>304</v>
      </c>
      <c r="T15" s="65" t="s">
        <v>277</v>
      </c>
      <c r="V15" s="65"/>
      <c r="W15" s="65" t="s">
        <v>315</v>
      </c>
      <c r="X15" s="65" t="s">
        <v>321</v>
      </c>
      <c r="Y15" s="65" t="s">
        <v>337</v>
      </c>
      <c r="Z15" s="65" t="s">
        <v>304</v>
      </c>
      <c r="AA15" s="65" t="s">
        <v>277</v>
      </c>
    </row>
    <row r="16" spans="1:27" x14ac:dyDescent="0.3">
      <c r="A16" s="65" t="s">
        <v>310</v>
      </c>
      <c r="B16" s="65">
        <v>500</v>
      </c>
      <c r="C16" s="65">
        <v>700</v>
      </c>
      <c r="D16" s="65">
        <v>0</v>
      </c>
      <c r="E16" s="65">
        <v>3000</v>
      </c>
      <c r="F16" s="65">
        <v>424.32422000000003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23.15859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6.7139416000000001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182.64748</v>
      </c>
    </row>
    <row r="23" spans="1:62" x14ac:dyDescent="0.3">
      <c r="A23" s="66" t="s">
        <v>322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323</v>
      </c>
      <c r="B24" s="67"/>
      <c r="C24" s="67"/>
      <c r="D24" s="67"/>
      <c r="E24" s="67"/>
      <c r="F24" s="67"/>
      <c r="H24" s="67" t="s">
        <v>285</v>
      </c>
      <c r="I24" s="67"/>
      <c r="J24" s="67"/>
      <c r="K24" s="67"/>
      <c r="L24" s="67"/>
      <c r="M24" s="67"/>
      <c r="O24" s="67" t="s">
        <v>286</v>
      </c>
      <c r="P24" s="67"/>
      <c r="Q24" s="67"/>
      <c r="R24" s="67"/>
      <c r="S24" s="67"/>
      <c r="T24" s="67"/>
      <c r="V24" s="67" t="s">
        <v>311</v>
      </c>
      <c r="W24" s="67"/>
      <c r="X24" s="67"/>
      <c r="Y24" s="67"/>
      <c r="Z24" s="67"/>
      <c r="AA24" s="67"/>
      <c r="AC24" s="67" t="s">
        <v>287</v>
      </c>
      <c r="AD24" s="67"/>
      <c r="AE24" s="67"/>
      <c r="AF24" s="67"/>
      <c r="AG24" s="67"/>
      <c r="AH24" s="67"/>
      <c r="AJ24" s="67" t="s">
        <v>338</v>
      </c>
      <c r="AK24" s="67"/>
      <c r="AL24" s="67"/>
      <c r="AM24" s="67"/>
      <c r="AN24" s="67"/>
      <c r="AO24" s="67"/>
      <c r="AQ24" s="67" t="s">
        <v>288</v>
      </c>
      <c r="AR24" s="67"/>
      <c r="AS24" s="67"/>
      <c r="AT24" s="67"/>
      <c r="AU24" s="67"/>
      <c r="AV24" s="67"/>
      <c r="AX24" s="67" t="s">
        <v>312</v>
      </c>
      <c r="AY24" s="67"/>
      <c r="AZ24" s="67"/>
      <c r="BA24" s="67"/>
      <c r="BB24" s="67"/>
      <c r="BC24" s="67"/>
      <c r="BE24" s="67" t="s">
        <v>324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315</v>
      </c>
      <c r="C25" s="65" t="s">
        <v>321</v>
      </c>
      <c r="D25" s="65" t="s">
        <v>305</v>
      </c>
      <c r="E25" s="65" t="s">
        <v>304</v>
      </c>
      <c r="F25" s="65" t="s">
        <v>339</v>
      </c>
      <c r="H25" s="65"/>
      <c r="I25" s="65" t="s">
        <v>315</v>
      </c>
      <c r="J25" s="65" t="s">
        <v>321</v>
      </c>
      <c r="K25" s="65" t="s">
        <v>305</v>
      </c>
      <c r="L25" s="65" t="s">
        <v>304</v>
      </c>
      <c r="M25" s="65" t="s">
        <v>277</v>
      </c>
      <c r="O25" s="65"/>
      <c r="P25" s="65" t="s">
        <v>315</v>
      </c>
      <c r="Q25" s="65" t="s">
        <v>321</v>
      </c>
      <c r="R25" s="65" t="s">
        <v>305</v>
      </c>
      <c r="S25" s="65" t="s">
        <v>304</v>
      </c>
      <c r="T25" s="65" t="s">
        <v>277</v>
      </c>
      <c r="V25" s="65"/>
      <c r="W25" s="65" t="s">
        <v>315</v>
      </c>
      <c r="X25" s="65" t="s">
        <v>321</v>
      </c>
      <c r="Y25" s="65" t="s">
        <v>305</v>
      </c>
      <c r="Z25" s="65" t="s">
        <v>304</v>
      </c>
      <c r="AA25" s="65" t="s">
        <v>339</v>
      </c>
      <c r="AC25" s="65"/>
      <c r="AD25" s="65" t="s">
        <v>315</v>
      </c>
      <c r="AE25" s="65" t="s">
        <v>321</v>
      </c>
      <c r="AF25" s="65" t="s">
        <v>305</v>
      </c>
      <c r="AG25" s="65" t="s">
        <v>304</v>
      </c>
      <c r="AH25" s="65" t="s">
        <v>277</v>
      </c>
      <c r="AJ25" s="65"/>
      <c r="AK25" s="65" t="s">
        <v>315</v>
      </c>
      <c r="AL25" s="65" t="s">
        <v>321</v>
      </c>
      <c r="AM25" s="65" t="s">
        <v>305</v>
      </c>
      <c r="AN25" s="65" t="s">
        <v>304</v>
      </c>
      <c r="AO25" s="65" t="s">
        <v>277</v>
      </c>
      <c r="AQ25" s="65"/>
      <c r="AR25" s="65" t="s">
        <v>315</v>
      </c>
      <c r="AS25" s="65" t="s">
        <v>321</v>
      </c>
      <c r="AT25" s="65" t="s">
        <v>305</v>
      </c>
      <c r="AU25" s="65" t="s">
        <v>304</v>
      </c>
      <c r="AV25" s="65" t="s">
        <v>277</v>
      </c>
      <c r="AX25" s="65"/>
      <c r="AY25" s="65" t="s">
        <v>315</v>
      </c>
      <c r="AZ25" s="65" t="s">
        <v>321</v>
      </c>
      <c r="BA25" s="65" t="s">
        <v>305</v>
      </c>
      <c r="BB25" s="65" t="s">
        <v>304</v>
      </c>
      <c r="BC25" s="65" t="s">
        <v>339</v>
      </c>
      <c r="BE25" s="65"/>
      <c r="BF25" s="65" t="s">
        <v>315</v>
      </c>
      <c r="BG25" s="65" t="s">
        <v>321</v>
      </c>
      <c r="BH25" s="65" t="s">
        <v>305</v>
      </c>
      <c r="BI25" s="65" t="s">
        <v>304</v>
      </c>
      <c r="BJ25" s="65" t="s">
        <v>277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128.30838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1.6748513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1.8147831999999999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17.505780999999999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1.8281991</v>
      </c>
      <c r="AJ26" s="65" t="s">
        <v>289</v>
      </c>
      <c r="AK26" s="65">
        <v>320</v>
      </c>
      <c r="AL26" s="65">
        <v>400</v>
      </c>
      <c r="AM26" s="65">
        <v>0</v>
      </c>
      <c r="AN26" s="65">
        <v>1000</v>
      </c>
      <c r="AO26" s="65">
        <v>533.60950000000003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9.9194080000000007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4.4053180000000003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6.3242197000000004</v>
      </c>
    </row>
    <row r="33" spans="1:68" x14ac:dyDescent="0.3">
      <c r="A33" s="66" t="s">
        <v>325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326</v>
      </c>
      <c r="B34" s="67"/>
      <c r="C34" s="67"/>
      <c r="D34" s="67"/>
      <c r="E34" s="67"/>
      <c r="F34" s="67"/>
      <c r="H34" s="67" t="s">
        <v>313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314</v>
      </c>
      <c r="W34" s="67"/>
      <c r="X34" s="67"/>
      <c r="Y34" s="67"/>
      <c r="Z34" s="67"/>
      <c r="AA34" s="67"/>
      <c r="AC34" s="67" t="s">
        <v>327</v>
      </c>
      <c r="AD34" s="67"/>
      <c r="AE34" s="67"/>
      <c r="AF34" s="67"/>
      <c r="AG34" s="67"/>
      <c r="AH34" s="67"/>
      <c r="AJ34" s="67" t="s">
        <v>328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315</v>
      </c>
      <c r="C35" s="65" t="s">
        <v>321</v>
      </c>
      <c r="D35" s="65" t="s">
        <v>305</v>
      </c>
      <c r="E35" s="65" t="s">
        <v>304</v>
      </c>
      <c r="F35" s="65" t="s">
        <v>277</v>
      </c>
      <c r="H35" s="65"/>
      <c r="I35" s="65" t="s">
        <v>315</v>
      </c>
      <c r="J35" s="65" t="s">
        <v>321</v>
      </c>
      <c r="K35" s="65" t="s">
        <v>305</v>
      </c>
      <c r="L35" s="65" t="s">
        <v>304</v>
      </c>
      <c r="M35" s="65" t="s">
        <v>277</v>
      </c>
      <c r="O35" s="65"/>
      <c r="P35" s="65" t="s">
        <v>315</v>
      </c>
      <c r="Q35" s="65" t="s">
        <v>321</v>
      </c>
      <c r="R35" s="65" t="s">
        <v>305</v>
      </c>
      <c r="S35" s="65" t="s">
        <v>304</v>
      </c>
      <c r="T35" s="65" t="s">
        <v>277</v>
      </c>
      <c r="V35" s="65"/>
      <c r="W35" s="65" t="s">
        <v>315</v>
      </c>
      <c r="X35" s="65" t="s">
        <v>321</v>
      </c>
      <c r="Y35" s="65" t="s">
        <v>305</v>
      </c>
      <c r="Z35" s="65" t="s">
        <v>304</v>
      </c>
      <c r="AA35" s="65" t="s">
        <v>277</v>
      </c>
      <c r="AC35" s="65"/>
      <c r="AD35" s="65" t="s">
        <v>315</v>
      </c>
      <c r="AE35" s="65" t="s">
        <v>321</v>
      </c>
      <c r="AF35" s="65" t="s">
        <v>305</v>
      </c>
      <c r="AG35" s="65" t="s">
        <v>304</v>
      </c>
      <c r="AH35" s="65" t="s">
        <v>277</v>
      </c>
      <c r="AJ35" s="65"/>
      <c r="AK35" s="65" t="s">
        <v>315</v>
      </c>
      <c r="AL35" s="65" t="s">
        <v>321</v>
      </c>
      <c r="AM35" s="65" t="s">
        <v>305</v>
      </c>
      <c r="AN35" s="65" t="s">
        <v>304</v>
      </c>
      <c r="AO35" s="65" t="s">
        <v>277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586.00080000000003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1427.1174000000001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3782.1042000000002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3836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306.96346999999997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139.97897</v>
      </c>
    </row>
    <row r="43" spans="1:68" x14ac:dyDescent="0.3">
      <c r="A43" s="66" t="s">
        <v>329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316</v>
      </c>
      <c r="B44" s="67"/>
      <c r="C44" s="67"/>
      <c r="D44" s="67"/>
      <c r="E44" s="67"/>
      <c r="F44" s="67"/>
      <c r="H44" s="67" t="s">
        <v>330</v>
      </c>
      <c r="I44" s="67"/>
      <c r="J44" s="67"/>
      <c r="K44" s="67"/>
      <c r="L44" s="67"/>
      <c r="M44" s="67"/>
      <c r="O44" s="67" t="s">
        <v>317</v>
      </c>
      <c r="P44" s="67"/>
      <c r="Q44" s="67"/>
      <c r="R44" s="67"/>
      <c r="S44" s="67"/>
      <c r="T44" s="67"/>
      <c r="V44" s="67" t="s">
        <v>331</v>
      </c>
      <c r="W44" s="67"/>
      <c r="X44" s="67"/>
      <c r="Y44" s="67"/>
      <c r="Z44" s="67"/>
      <c r="AA44" s="67"/>
      <c r="AC44" s="67" t="s">
        <v>290</v>
      </c>
      <c r="AD44" s="67"/>
      <c r="AE44" s="67"/>
      <c r="AF44" s="67"/>
      <c r="AG44" s="67"/>
      <c r="AH44" s="67"/>
      <c r="AJ44" s="67" t="s">
        <v>318</v>
      </c>
      <c r="AK44" s="67"/>
      <c r="AL44" s="67"/>
      <c r="AM44" s="67"/>
      <c r="AN44" s="67"/>
      <c r="AO44" s="67"/>
      <c r="AQ44" s="67" t="s">
        <v>332</v>
      </c>
      <c r="AR44" s="67"/>
      <c r="AS44" s="67"/>
      <c r="AT44" s="67"/>
      <c r="AU44" s="67"/>
      <c r="AV44" s="67"/>
      <c r="AX44" s="67" t="s">
        <v>291</v>
      </c>
      <c r="AY44" s="67"/>
      <c r="AZ44" s="67"/>
      <c r="BA44" s="67"/>
      <c r="BB44" s="67"/>
      <c r="BC44" s="67"/>
      <c r="BE44" s="67" t="s">
        <v>333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340</v>
      </c>
      <c r="C45" s="65" t="s">
        <v>321</v>
      </c>
      <c r="D45" s="65" t="s">
        <v>305</v>
      </c>
      <c r="E45" s="65" t="s">
        <v>304</v>
      </c>
      <c r="F45" s="65" t="s">
        <v>277</v>
      </c>
      <c r="H45" s="65"/>
      <c r="I45" s="65" t="s">
        <v>315</v>
      </c>
      <c r="J45" s="65" t="s">
        <v>321</v>
      </c>
      <c r="K45" s="65" t="s">
        <v>305</v>
      </c>
      <c r="L45" s="65" t="s">
        <v>304</v>
      </c>
      <c r="M45" s="65" t="s">
        <v>277</v>
      </c>
      <c r="O45" s="65"/>
      <c r="P45" s="65" t="s">
        <v>315</v>
      </c>
      <c r="Q45" s="65" t="s">
        <v>321</v>
      </c>
      <c r="R45" s="65" t="s">
        <v>305</v>
      </c>
      <c r="S45" s="65" t="s">
        <v>304</v>
      </c>
      <c r="T45" s="65" t="s">
        <v>277</v>
      </c>
      <c r="V45" s="65"/>
      <c r="W45" s="65" t="s">
        <v>315</v>
      </c>
      <c r="X45" s="65" t="s">
        <v>321</v>
      </c>
      <c r="Y45" s="65" t="s">
        <v>305</v>
      </c>
      <c r="Z45" s="65" t="s">
        <v>304</v>
      </c>
      <c r="AA45" s="65" t="s">
        <v>277</v>
      </c>
      <c r="AC45" s="65"/>
      <c r="AD45" s="65" t="s">
        <v>315</v>
      </c>
      <c r="AE45" s="65" t="s">
        <v>321</v>
      </c>
      <c r="AF45" s="65" t="s">
        <v>305</v>
      </c>
      <c r="AG45" s="65" t="s">
        <v>304</v>
      </c>
      <c r="AH45" s="65" t="s">
        <v>277</v>
      </c>
      <c r="AJ45" s="65"/>
      <c r="AK45" s="65" t="s">
        <v>315</v>
      </c>
      <c r="AL45" s="65" t="s">
        <v>321</v>
      </c>
      <c r="AM45" s="65" t="s">
        <v>305</v>
      </c>
      <c r="AN45" s="65" t="s">
        <v>304</v>
      </c>
      <c r="AO45" s="65" t="s">
        <v>277</v>
      </c>
      <c r="AQ45" s="65"/>
      <c r="AR45" s="65" t="s">
        <v>315</v>
      </c>
      <c r="AS45" s="65" t="s">
        <v>321</v>
      </c>
      <c r="AT45" s="65" t="s">
        <v>305</v>
      </c>
      <c r="AU45" s="65" t="s">
        <v>304</v>
      </c>
      <c r="AV45" s="65" t="s">
        <v>277</v>
      </c>
      <c r="AX45" s="65"/>
      <c r="AY45" s="65" t="s">
        <v>315</v>
      </c>
      <c r="AZ45" s="65" t="s">
        <v>321</v>
      </c>
      <c r="BA45" s="65" t="s">
        <v>305</v>
      </c>
      <c r="BB45" s="65" t="s">
        <v>304</v>
      </c>
      <c r="BC45" s="65" t="s">
        <v>277</v>
      </c>
      <c r="BE45" s="65"/>
      <c r="BF45" s="65" t="s">
        <v>315</v>
      </c>
      <c r="BG45" s="65" t="s">
        <v>321</v>
      </c>
      <c r="BH45" s="65" t="s">
        <v>305</v>
      </c>
      <c r="BI45" s="65" t="s">
        <v>304</v>
      </c>
      <c r="BJ45" s="65" t="s">
        <v>277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14.407470999999999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10.896928000000001</v>
      </c>
      <c r="O46" s="65" t="s">
        <v>292</v>
      </c>
      <c r="P46" s="65">
        <v>600</v>
      </c>
      <c r="Q46" s="65">
        <v>800</v>
      </c>
      <c r="R46" s="65">
        <v>0</v>
      </c>
      <c r="S46" s="65">
        <v>10000</v>
      </c>
      <c r="T46" s="65">
        <v>826.48424999999997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4.1708666999999998E-2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3.6728215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134.46144000000001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103.227585</v>
      </c>
      <c r="AX46" s="65" t="s">
        <v>293</v>
      </c>
      <c r="AY46" s="65"/>
      <c r="AZ46" s="65"/>
      <c r="BA46" s="65"/>
      <c r="BB46" s="65"/>
      <c r="BC46" s="65"/>
      <c r="BE46" s="65" t="s">
        <v>294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8" sqref="H2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341</v>
      </c>
      <c r="B2" s="61" t="s">
        <v>342</v>
      </c>
      <c r="C2" s="61" t="s">
        <v>295</v>
      </c>
      <c r="D2" s="61">
        <v>66</v>
      </c>
      <c r="E2" s="61">
        <v>2671.5956999999999</v>
      </c>
      <c r="F2" s="61">
        <v>438.53275000000002</v>
      </c>
      <c r="G2" s="61">
        <v>57.183709999999998</v>
      </c>
      <c r="H2" s="61">
        <v>32.938983999999998</v>
      </c>
      <c r="I2" s="61">
        <v>24.244720000000001</v>
      </c>
      <c r="J2" s="61">
        <v>77.535163999999995</v>
      </c>
      <c r="K2" s="61">
        <v>41.084933999999997</v>
      </c>
      <c r="L2" s="61">
        <v>36.450232999999997</v>
      </c>
      <c r="M2" s="61">
        <v>27.176414000000001</v>
      </c>
      <c r="N2" s="61">
        <v>4.6457876999999996</v>
      </c>
      <c r="O2" s="61">
        <v>15.273664</v>
      </c>
      <c r="P2" s="61">
        <v>1303.5773999999999</v>
      </c>
      <c r="Q2" s="61">
        <v>21.462054999999999</v>
      </c>
      <c r="R2" s="61">
        <v>424.32422000000003</v>
      </c>
      <c r="S2" s="61">
        <v>188.64874</v>
      </c>
      <c r="T2" s="61">
        <v>2828.1055000000001</v>
      </c>
      <c r="U2" s="61">
        <v>6.7139416000000001</v>
      </c>
      <c r="V2" s="61">
        <v>23.15859</v>
      </c>
      <c r="W2" s="61">
        <v>182.64748</v>
      </c>
      <c r="X2" s="61">
        <v>128.30838</v>
      </c>
      <c r="Y2" s="61">
        <v>1.6748513</v>
      </c>
      <c r="Z2" s="61">
        <v>1.8147831999999999</v>
      </c>
      <c r="AA2" s="61">
        <v>17.505780999999999</v>
      </c>
      <c r="AB2" s="61">
        <v>1.8281991</v>
      </c>
      <c r="AC2" s="61">
        <v>533.60950000000003</v>
      </c>
      <c r="AD2" s="61">
        <v>9.9194080000000007</v>
      </c>
      <c r="AE2" s="61">
        <v>4.4053180000000003</v>
      </c>
      <c r="AF2" s="61">
        <v>6.3242197000000004</v>
      </c>
      <c r="AG2" s="61">
        <v>586.00080000000003</v>
      </c>
      <c r="AH2" s="61">
        <v>215.66900000000001</v>
      </c>
      <c r="AI2" s="61">
        <v>370.33179999999999</v>
      </c>
      <c r="AJ2" s="61">
        <v>1427.1174000000001</v>
      </c>
      <c r="AK2" s="61">
        <v>3782.1042000000002</v>
      </c>
      <c r="AL2" s="61">
        <v>306.96346999999997</v>
      </c>
      <c r="AM2" s="61">
        <v>3836</v>
      </c>
      <c r="AN2" s="61">
        <v>139.97897</v>
      </c>
      <c r="AO2" s="61">
        <v>14.407470999999999</v>
      </c>
      <c r="AP2" s="61">
        <v>9.3437590000000004</v>
      </c>
      <c r="AQ2" s="61">
        <v>5.0637125999999997</v>
      </c>
      <c r="AR2" s="61">
        <v>10.896928000000001</v>
      </c>
      <c r="AS2" s="61">
        <v>826.48424999999997</v>
      </c>
      <c r="AT2" s="61">
        <v>4.1708666999999998E-2</v>
      </c>
      <c r="AU2" s="61">
        <v>3.6728215</v>
      </c>
      <c r="AV2" s="61">
        <v>134.46144000000001</v>
      </c>
      <c r="AW2" s="61">
        <v>103.227585</v>
      </c>
      <c r="AX2" s="61">
        <v>7.7703679999999997E-2</v>
      </c>
      <c r="AY2" s="61">
        <v>0.81377809999999995</v>
      </c>
      <c r="AZ2" s="61">
        <v>422.05367999999999</v>
      </c>
      <c r="BA2" s="61">
        <v>44.971558000000002</v>
      </c>
      <c r="BB2" s="61">
        <v>15.579390999999999</v>
      </c>
      <c r="BC2" s="61">
        <v>15.7925415</v>
      </c>
      <c r="BD2" s="61">
        <v>13.572843000000001</v>
      </c>
      <c r="BE2" s="61">
        <v>1.0943105</v>
      </c>
      <c r="BF2" s="61">
        <v>1.7068114999999999</v>
      </c>
      <c r="BG2" s="61">
        <v>1.3877448000000001E-2</v>
      </c>
      <c r="BH2" s="61">
        <v>6.8190180000000003E-2</v>
      </c>
      <c r="BI2" s="61">
        <v>5.7863954000000002E-2</v>
      </c>
      <c r="BJ2" s="61">
        <v>0.22824433</v>
      </c>
      <c r="BK2" s="61">
        <v>1.067496E-3</v>
      </c>
      <c r="BL2" s="61">
        <v>0.80881082999999998</v>
      </c>
      <c r="BM2" s="61">
        <v>3.4817535999999998</v>
      </c>
      <c r="BN2" s="61">
        <v>0.51962280000000005</v>
      </c>
      <c r="BO2" s="61">
        <v>53.542650000000002</v>
      </c>
      <c r="BP2" s="61">
        <v>6.2699170000000004</v>
      </c>
      <c r="BQ2" s="61">
        <v>18.915037000000002</v>
      </c>
      <c r="BR2" s="61">
        <v>83.260109999999997</v>
      </c>
      <c r="BS2" s="61">
        <v>39.310028000000003</v>
      </c>
      <c r="BT2" s="61">
        <v>6.5018444000000004</v>
      </c>
      <c r="BU2" s="61">
        <v>0.16913971</v>
      </c>
      <c r="BV2" s="61">
        <v>4.1253390000000001E-2</v>
      </c>
      <c r="BW2" s="61">
        <v>0.61562099999999997</v>
      </c>
      <c r="BX2" s="61">
        <v>1.5589295999999999</v>
      </c>
      <c r="BY2" s="61">
        <v>0.19636929</v>
      </c>
      <c r="BZ2" s="61">
        <v>1.7503359000000001E-3</v>
      </c>
      <c r="CA2" s="61">
        <v>1.4002787000000001</v>
      </c>
      <c r="CB2" s="61">
        <v>3.8447379999999999E-3</v>
      </c>
      <c r="CC2" s="61">
        <v>8.6812539999999994E-2</v>
      </c>
      <c r="CD2" s="61">
        <v>1.5765593</v>
      </c>
      <c r="CE2" s="61">
        <v>0.22716807999999999</v>
      </c>
      <c r="CF2" s="61">
        <v>0.89357920000000002</v>
      </c>
      <c r="CG2" s="61">
        <v>0</v>
      </c>
      <c r="CH2" s="61">
        <v>6.9367520000000002E-2</v>
      </c>
      <c r="CI2" s="61">
        <v>0</v>
      </c>
      <c r="CJ2" s="61">
        <v>3.6319243999999999</v>
      </c>
      <c r="CK2" s="61">
        <v>6.1797533000000002E-2</v>
      </c>
      <c r="CL2" s="61">
        <v>1.7901859</v>
      </c>
      <c r="CM2" s="61">
        <v>3.3494758999999998</v>
      </c>
      <c r="CN2" s="61">
        <v>2448.694</v>
      </c>
      <c r="CO2" s="61">
        <v>4197.7569999999996</v>
      </c>
      <c r="CP2" s="61">
        <v>2059.6770000000001</v>
      </c>
      <c r="CQ2" s="61">
        <v>969.81244000000004</v>
      </c>
      <c r="CR2" s="61">
        <v>400.82560000000001</v>
      </c>
      <c r="CS2" s="61">
        <v>580.78972999999996</v>
      </c>
      <c r="CT2" s="61">
        <v>2328.1354999999999</v>
      </c>
      <c r="CU2" s="61">
        <v>1368.0115000000001</v>
      </c>
      <c r="CV2" s="61">
        <v>1885.1746000000001</v>
      </c>
      <c r="CW2" s="61">
        <v>1441.7874999999999</v>
      </c>
      <c r="CX2" s="61">
        <v>450.3297</v>
      </c>
      <c r="CY2" s="61">
        <v>3239.6466999999998</v>
      </c>
      <c r="CZ2" s="61">
        <v>1719.6111000000001</v>
      </c>
      <c r="DA2" s="61">
        <v>3046.4110999999998</v>
      </c>
      <c r="DB2" s="61">
        <v>3250.7710000000002</v>
      </c>
      <c r="DC2" s="61">
        <v>4166.7349999999997</v>
      </c>
      <c r="DD2" s="61">
        <v>7724.5050000000001</v>
      </c>
      <c r="DE2" s="61">
        <v>1194.94</v>
      </c>
      <c r="DF2" s="61">
        <v>4347.1772000000001</v>
      </c>
      <c r="DG2" s="61">
        <v>1695.9780000000001</v>
      </c>
      <c r="DH2" s="61">
        <v>85.335685999999995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44.971558000000002</v>
      </c>
      <c r="B6">
        <f>BB2</f>
        <v>15.579390999999999</v>
      </c>
      <c r="C6">
        <f>BC2</f>
        <v>15.7925415</v>
      </c>
      <c r="D6">
        <f>BD2</f>
        <v>13.572843000000001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20261</v>
      </c>
      <c r="C2" s="56">
        <f ca="1">YEAR(TODAY())-YEAR(B2)+IF(TODAY()&gt;=DATE(YEAR(TODAY()),MONTH(B2),DAY(B2)),0,-1)</f>
        <v>66</v>
      </c>
      <c r="E2" s="52">
        <v>179</v>
      </c>
      <c r="F2" s="53" t="s">
        <v>275</v>
      </c>
      <c r="G2" s="52">
        <v>71.2</v>
      </c>
      <c r="H2" s="51" t="s">
        <v>40</v>
      </c>
      <c r="I2" s="72">
        <f>ROUND(G3/E3^2,1)</f>
        <v>22.2</v>
      </c>
    </row>
    <row r="3" spans="1:9" x14ac:dyDescent="0.3">
      <c r="E3" s="51">
        <f>E2/100</f>
        <v>1.79</v>
      </c>
      <c r="F3" s="51" t="s">
        <v>39</v>
      </c>
      <c r="G3" s="51">
        <f>G2</f>
        <v>71.2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44497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19"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이을재, ID : H1900953)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28일 14:57:39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1" sqref="AA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44497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66</v>
      </c>
      <c r="G12" s="94"/>
      <c r="H12" s="94"/>
      <c r="I12" s="94"/>
      <c r="K12" s="123">
        <f>'개인정보 및 신체계측 입력'!E2</f>
        <v>179</v>
      </c>
      <c r="L12" s="124"/>
      <c r="M12" s="117">
        <f>'개인정보 및 신체계측 입력'!G2</f>
        <v>71.2</v>
      </c>
      <c r="N12" s="118"/>
      <c r="O12" s="113" t="s">
        <v>270</v>
      </c>
      <c r="P12" s="107"/>
      <c r="Q12" s="90">
        <f>'개인정보 및 신체계측 입력'!I2</f>
        <v>22.2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이을재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76.498999999999995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9.9749999999999996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13.526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13.8</v>
      </c>
      <c r="L72" s="36" t="s">
        <v>52</v>
      </c>
      <c r="M72" s="36">
        <f>ROUND('DRIs DATA'!K8,1)</f>
        <v>3.5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56.58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192.99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128.31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121.88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73.25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252.14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144.07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2021-10-28T06:15:19Z</dcterms:modified>
</cp:coreProperties>
</file>