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<sst xmlns="http://schemas.openxmlformats.org/spreadsheetml/2006/main" count="692" uniqueCount="338">
  <si>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</si>
  <si>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</si>
  <si>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</si>
  <si>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</si>
  <si>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</si>
  <si>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</si>
  <si>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</si>
  <si>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</si>
  <si>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</si>
  <si>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</si>
  <si>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</si>
  <si>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</si>
  <si>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</si>
  <si>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</si>
  <si>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</si>
  <si>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</si>
  <si>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</si>
  <si>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</si>
  <si>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</si>
  <si>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</si>
  <si>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</si>
  <si>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</si>
  <si>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</si>
  <si>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</si>
  <si>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</si>
  <si>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</si>
  <si>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</si>
  <si>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</si>
  <si>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</si>
  <si>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</si>
  <si>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</si>
  <si>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</si>
  <si>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</si>
  <si>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</si>
  <si>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</si>
  <si>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</si>
  <si>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</si>
  <si>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</si>
  <si>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</si>
  <si>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</si>
  <si>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</si>
  <si>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</si>
  <si>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</si>
  <si>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</si>
  <si>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</si>
  <si>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</si>
  <si>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</si>
  <si>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</si>
  <si>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</si>
  <si>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</si>
  <si>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</si>
  <si>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</si>
  <si>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</si>
  <si>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</si>
  <si>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</si>
  <si>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</si>
  <si>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</si>
  <si>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</si>
  <si>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</si>
  <si>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</si>
  <si>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</si>
  <si>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</si>
  <si>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</si>
  <si>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</si>
  <si>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</si>
  <si>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</si>
  <si>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</si>
  <si>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</si>
  <si>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</si>
  <si>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</si>
  <si>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</si>
  <si>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</si>
  <si>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</si>
  <si>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</si>
  <si>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</si>
  <si>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</si>
  <si>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</si>
  <si>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</si>
  <si>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</si>
  <si>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</si>
  <si>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</si>
  <si>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</si>
  <si>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</si>
  <si>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</si>
  <si>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</si>
  <si>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</si>
  <si>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</si>
  <si>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</si>
  <si>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</si>
  <si>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</si>
  <si>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</si>
  <si>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</si>
  <si>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</si>
  <si>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</si>
  <si>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</si>
  <si>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</si>
  <si>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</si>
  <si>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</si>
  <si>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</si>
  <si>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</si>
  <si>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</si>
  <si>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</si>
  <si>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</si>
  <si>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</si>
  <si>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</si>
  <si>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</si>
  <si>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</si>
  <si>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</si>
  <si>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</si>
  <si>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</si>
  <si>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</si>
  <si>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</si>
  <si>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</si>
  <si>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</si>
  <si>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</si>
  <si>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</si>
  <si>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</si>
  <si>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</si>
  <si>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</si>
  <si>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</si>
  <si>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</si>
  <si>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</si>
  <si>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</si>
  <si>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</si>
  <si>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</si>
  <si>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</si>
  <si>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</si>
  <si>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</si>
  <si>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</si>
  <si>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</si>
  <si>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</si>
  <si>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</si>
  <si>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</si>
  <si>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</si>
  <si>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</si>
  <si>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</si>
  <si>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</si>
  <si>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</si>
  <si>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</si>
  <si>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</si>
  <si>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</si>
  <si>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</si>
  <si>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</si>
  <si>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</si>
  <si>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</si>
  <si>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</si>
  <si>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</si>
  <si>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</si>
  <si>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</si>
  <si>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</si>
  <si>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</si>
  <si>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</si>
  <si>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</si>
  <si>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</si>
  <si>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</si>
  <si>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</si>
  <si>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</si>
  <si>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</si>
  <si>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</si>
  <si>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</si>
  <si>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</si>
  <si>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</si>
  <si>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</si>
  <si>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</si>
  <si>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</si>
  <si>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</si>
  <si>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</si>
  <si>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</si>
  <si>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</si>
  <si>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</si>
  <si>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</si>
  <si>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</si>
  <si>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</si>
  <si>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</si>
  <si>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</si>
  <si>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</si>
  <si>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</si>
  <si>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</si>
  <si>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</si>
  <si>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</si>
  <si>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</si>
  <si>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</si>
  <si>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</si>
  <si>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</si>
  <si>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</si>
  <si>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</si>
  <si>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</si>
  <si>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</si>
  <si>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</si>
  <si>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</si>
  <si>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</si>
  <si>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</si>
  <si>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</si>
  <si>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</si>
  <si>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</si>
  <si>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</si>
  <si>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</si>
  <si>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</si>
  <si>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</si>
  <si>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</si>
  <si>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</si>
  <si>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</si>
  <si>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</si>
  <si>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</si>
  <si>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</si>
  <si>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</si>
  <si>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</si>
  <si>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</si>
  <si>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</si>
  <si>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</si>
  <si>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</si>
  <si>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</si>
  <si>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</si>
  <si>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</si>
  <si>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</si>
  <si>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</si>
  <si>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</si>
  <si>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</si>
  <si>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</si>
  <si>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</si>
  <si>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</si>
  <si>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</si>
  <si>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</si>
  <si>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</si>
  <si>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</si>
  <si>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</si>
  <si>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</si>
  <si>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</si>
  <si>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</si>
  <si>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</si>
  <si>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</si>
  <si>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</si>
  <si>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</si>
  <si>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</si>
  <si>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</si>
  <si>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</si>
  <si>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</si>
  <si>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</si>
  <si>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</si>
  <si>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</si>
  <si>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</si>
  <si>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</si>
  <si>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</si>
  <si>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</si>
  <si>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</si>
  <si>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</si>
  <si>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</si>
  <si>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</si>
  <si>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</si>
  <si>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</si>
  <si>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</si>
  <si>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</si>
  <si>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</si>
  <si>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</si>
  <si>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</si>
  <si>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</si>
  <si>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</si>
  <si>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</si>
  <si>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</si>
  <si>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</si>
  <si>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</si>
  <si>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</si>
  <si>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</si>
  <si>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</si>
  <si>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</si>
  <si>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</si>
  <si>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</si>
  <si>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</si>
  <si>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</si>
  <si>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</si>
  <si>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</si>
  <si>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</si>
  <si>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</si>
  <si>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</si>
  <si>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</si>
  <si>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</si>
  <si>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</si>
  <si>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지방</t>
    <phoneticPr fontId="1" type="noConversion"/>
  </si>
  <si>
    <t>식이섬유(g/일)</t>
    <phoneticPr fontId="1" type="noConversion"/>
  </si>
  <si>
    <t>적정비율(최대)</t>
    <phoneticPr fontId="1" type="noConversion"/>
  </si>
  <si>
    <t>지용성 비타민</t>
    <phoneticPr fontId="1" type="noConversion"/>
  </si>
  <si>
    <t>비타민A</t>
    <phoneticPr fontId="1" type="noConversion"/>
  </si>
  <si>
    <t>비타민K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</si>
  <si>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</si>
  <si>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</si>
  <si>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</si>
  <si>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비타민B12</t>
    <phoneticPr fontId="1" type="noConversion"/>
  </si>
  <si>
    <t>엽산(μg DFE/일)</t>
    <phoneticPr fontId="1" type="noConversion"/>
  </si>
  <si>
    <t>몰리브덴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</si>
  <si>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</si>
  <si>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</si>
  <si>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</si>
  <si>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</si>
  <si>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</si>
  <si>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</si>
  <si>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</si>
  <si>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</si>
  <si>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</si>
  <si>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탄수화물</t>
    <phoneticPr fontId="1" type="noConversion"/>
  </si>
  <si>
    <t>n-6불포화</t>
    <phoneticPr fontId="1" type="noConversion"/>
  </si>
  <si>
    <t>상한섭취량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</si>
  <si>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</si>
  <si>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</si>
  <si>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</si>
  <si>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섭취비율</t>
    <phoneticPr fontId="1" type="noConversion"/>
  </si>
  <si>
    <t>비타민D</t>
    <phoneticPr fontId="1" type="noConversion"/>
  </si>
  <si>
    <t>비타민A(μg RAE/일)</t>
    <phoneticPr fontId="1" type="noConversion"/>
  </si>
  <si>
    <t>판토텐산</t>
    <phoneticPr fontId="1" type="noConversion"/>
  </si>
  <si>
    <t>인</t>
    <phoneticPr fontId="1" type="noConversion"/>
  </si>
  <si>
    <t>칼륨</t>
    <phoneticPr fontId="1" type="noConversion"/>
  </si>
  <si>
    <t>철</t>
    <phoneticPr fontId="1" type="noConversion"/>
  </si>
  <si>
    <t>요오드</t>
    <phoneticPr fontId="1" type="noConversion"/>
  </si>
  <si>
    <t>정보</t>
    <phoneticPr fontId="1" type="noConversion"/>
  </si>
  <si>
    <t>n-3불포화</t>
    <phoneticPr fontId="1" type="noConversion"/>
  </si>
  <si>
    <t>수용성 비타민</t>
    <phoneticPr fontId="1" type="noConversion"/>
  </si>
  <si>
    <t>비타민C</t>
    <phoneticPr fontId="1" type="noConversion"/>
  </si>
  <si>
    <t>비오틴</t>
    <phoneticPr fontId="1" type="noConversion"/>
  </si>
  <si>
    <t>다량 무기질</t>
    <phoneticPr fontId="1" type="noConversion"/>
  </si>
  <si>
    <t>염소</t>
    <phoneticPr fontId="1" type="noConversion"/>
  </si>
  <si>
    <t>마그네슘</t>
    <phoneticPr fontId="1" type="noConversion"/>
  </si>
  <si>
    <t>불소</t>
    <phoneticPr fontId="1" type="noConversion"/>
  </si>
  <si>
    <t>셀레늄</t>
    <phoneticPr fontId="1" type="noConversion"/>
  </si>
  <si>
    <t>크롬</t>
    <phoneticPr fontId="1" type="noConversion"/>
  </si>
  <si>
    <t>엽산</t>
    <phoneticPr fontId="1" type="noConversion"/>
  </si>
  <si>
    <t>평균필요량</t>
    <phoneticPr fontId="1" type="noConversion"/>
  </si>
  <si>
    <t>불포화지방산</t>
    <phoneticPr fontId="1" type="noConversion"/>
  </si>
  <si>
    <t>필요추정량</t>
    <phoneticPr fontId="1" type="noConversion"/>
  </si>
  <si>
    <t>권장섭취량</t>
    <phoneticPr fontId="1" type="noConversion"/>
  </si>
  <si>
    <t>비타민E</t>
    <phoneticPr fontId="1" type="noConversion"/>
  </si>
  <si>
    <t>니아신</t>
    <phoneticPr fontId="1" type="noConversion"/>
  </si>
  <si>
    <t>미량 무기질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</si>
  <si>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</si>
  <si>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</si>
  <si>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</si>
  <si>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(설문지 : FFQ 95문항 설문지, 사용자 : 이원용, ID : H1900956)</t>
  </si>
  <si>
    <t>2021년 10월 29일 10:53:27</t>
  </si>
  <si>
    <t>H1900956</t>
  </si>
  <si>
    <t>이원용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</si>
</sst>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67.55968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4376288"/>
        <c:axId val="614386480"/>
      </c:barChart>
      <c:catAx>
        <c:axId val="61437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4386480"/>
        <c:crosses val="autoZero"/>
        <c:auto val="1"/>
        <c:lblAlgn val="ctr"/>
        <c:lblOffset val="100"/>
        <c:noMultiLvlLbl val="0"/>
      </c:catAx>
      <c:valAx>
        <c:axId val="614386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437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2.7452535999999998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26720"/>
        <c:axId val="528625152"/>
      </c:barChart>
      <c:catAx>
        <c:axId val="52862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25152"/>
        <c:crosses val="autoZero"/>
        <c:auto val="1"/>
        <c:lblAlgn val="ctr"/>
        <c:lblOffset val="100"/>
        <c:noMultiLvlLbl val="0"/>
      </c:catAx>
      <c:valAx>
        <c:axId val="528625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5.4024239999999999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31424"/>
        <c:axId val="528627112"/>
      </c:barChart>
      <c:catAx>
        <c:axId val="52863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27112"/>
        <c:crosses val="autoZero"/>
        <c:auto val="1"/>
        <c:lblAlgn val="ctr"/>
        <c:lblOffset val="100"/>
        <c:noMultiLvlLbl val="0"/>
      </c:catAx>
      <c:valAx>
        <c:axId val="528627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3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1151.9763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24368"/>
        <c:axId val="528625544"/>
      </c:barChart>
      <c:catAx>
        <c:axId val="528624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25544"/>
        <c:crosses val="autoZero"/>
        <c:auto val="1"/>
        <c:lblAlgn val="ctr"/>
        <c:lblOffset val="100"/>
        <c:noMultiLvlLbl val="0"/>
      </c:catAx>
      <c:valAx>
        <c:axId val="528625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2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3333.2746999999999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27504"/>
        <c:axId val="528631816"/>
      </c:barChart>
      <c:catAx>
        <c:axId val="528627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31816"/>
        <c:crosses val="autoZero"/>
        <c:auto val="1"/>
        <c:lblAlgn val="ctr"/>
        <c:lblOffset val="100"/>
        <c:noMultiLvlLbl val="0"/>
      </c:catAx>
      <c:valAx>
        <c:axId val="52863181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2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77.046199999999999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27896"/>
        <c:axId val="528632992"/>
      </c:barChart>
      <c:catAx>
        <c:axId val="528627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32992"/>
        <c:crosses val="autoZero"/>
        <c:auto val="1"/>
        <c:lblAlgn val="ctr"/>
        <c:lblOffset val="100"/>
        <c:noMultiLvlLbl val="0"/>
      </c:catAx>
      <c:valAx>
        <c:axId val="528632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27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172.01442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29464"/>
        <c:axId val="528629856"/>
      </c:barChart>
      <c:catAx>
        <c:axId val="528629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29856"/>
        <c:crosses val="autoZero"/>
        <c:auto val="1"/>
        <c:lblAlgn val="ctr"/>
        <c:lblOffset val="100"/>
        <c:noMultiLvlLbl val="0"/>
      </c:catAx>
      <c:valAx>
        <c:axId val="528629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29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9.4297439999999995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23584"/>
        <c:axId val="528622016"/>
      </c:barChart>
      <c:catAx>
        <c:axId val="52862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22016"/>
        <c:crosses val="autoZero"/>
        <c:auto val="1"/>
        <c:lblAlgn val="ctr"/>
        <c:lblOffset val="100"/>
        <c:noMultiLvlLbl val="0"/>
      </c:catAx>
      <c:valAx>
        <c:axId val="528622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2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717.20010000000002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33384"/>
        <c:axId val="528633776"/>
      </c:barChart>
      <c:catAx>
        <c:axId val="528633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33776"/>
        <c:crosses val="autoZero"/>
        <c:auto val="1"/>
        <c:lblAlgn val="ctr"/>
        <c:lblOffset val="100"/>
        <c:noMultiLvlLbl val="0"/>
      </c:catAx>
      <c:valAx>
        <c:axId val="52863377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33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5.3895513999999999E-2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23192"/>
        <c:axId val="528635736"/>
      </c:barChart>
      <c:catAx>
        <c:axId val="528623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35736"/>
        <c:crosses val="autoZero"/>
        <c:auto val="1"/>
        <c:lblAlgn val="ctr"/>
        <c:lblOffset val="100"/>
        <c:noMultiLvlLbl val="0"/>
      </c:catAx>
      <c:valAx>
        <c:axId val="528635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23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2.8477828999999999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36912"/>
        <c:axId val="528637304"/>
      </c:barChart>
      <c:catAx>
        <c:axId val="528636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37304"/>
        <c:crosses val="autoZero"/>
        <c:auto val="1"/>
        <c:lblAlgn val="ctr"/>
        <c:lblOffset val="100"/>
        <c:noMultiLvlLbl val="0"/>
      </c:catAx>
      <c:valAx>
        <c:axId val="528637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3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26.353954000000002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4383736"/>
        <c:axId val="614376680"/>
      </c:barChart>
      <c:catAx>
        <c:axId val="614383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4376680"/>
        <c:crosses val="autoZero"/>
        <c:auto val="1"/>
        <c:lblAlgn val="ctr"/>
        <c:lblOffset val="100"/>
        <c:noMultiLvlLbl val="0"/>
      </c:catAx>
      <c:valAx>
        <c:axId val="614376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4383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272.62150000000003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34952"/>
        <c:axId val="528635344"/>
      </c:barChart>
      <c:catAx>
        <c:axId val="528634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35344"/>
        <c:crosses val="autoZero"/>
        <c:auto val="1"/>
        <c:lblAlgn val="ctr"/>
        <c:lblOffset val="100"/>
        <c:noMultiLvlLbl val="0"/>
      </c:catAx>
      <c:valAx>
        <c:axId val="528635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34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85.586974999999995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34168"/>
        <c:axId val="529575160"/>
      </c:barChart>
      <c:catAx>
        <c:axId val="528634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75160"/>
        <c:crosses val="autoZero"/>
        <c:auto val="1"/>
        <c:lblAlgn val="ctr"/>
        <c:lblOffset val="100"/>
        <c:noMultiLvlLbl val="0"/>
      </c:catAx>
      <c:valAx>
        <c:axId val="529575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34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6.5880000000000001</c:v>
                </c:pt>
                <c:pt idx="1">
                  <c:v>21.358000000000001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9575944"/>
        <c:axId val="529583784"/>
      </c:barChart>
      <c:catAx>
        <c:axId val="529575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83784"/>
        <c:crosses val="autoZero"/>
        <c:auto val="1"/>
        <c:lblAlgn val="ctr"/>
        <c:lblOffset val="100"/>
        <c:noMultiLvlLbl val="0"/>
      </c:catAx>
      <c:valAx>
        <c:axId val="529583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5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13.117521999999999</c:v>
                </c:pt>
                <c:pt idx="1">
                  <c:v>19.3264</c:v>
                </c:pt>
                <c:pt idx="2">
                  <c:v>17.655843999999998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583.54094999999995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79080"/>
        <c:axId val="529572808"/>
      </c:barChart>
      <c:catAx>
        <c:axId val="529579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72808"/>
        <c:crosses val="autoZero"/>
        <c:auto val="1"/>
        <c:lblAlgn val="ctr"/>
        <c:lblOffset val="100"/>
        <c:noMultiLvlLbl val="0"/>
      </c:catAx>
      <c:valAx>
        <c:axId val="529572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9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22.856795999999999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74376"/>
        <c:axId val="529572416"/>
      </c:barChart>
      <c:catAx>
        <c:axId val="529574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72416"/>
        <c:crosses val="autoZero"/>
        <c:auto val="1"/>
        <c:lblAlgn val="ctr"/>
        <c:lblOffset val="100"/>
        <c:noMultiLvlLbl val="0"/>
      </c:catAx>
      <c:valAx>
        <c:axId val="529572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4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69.122</c:v>
                </c:pt>
                <c:pt idx="1">
                  <c:v>12.81</c:v>
                </c:pt>
                <c:pt idx="2">
                  <c:v>18.068000000000001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9581432"/>
        <c:axId val="529581824"/>
      </c:barChart>
      <c:catAx>
        <c:axId val="529581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81824"/>
        <c:crosses val="autoZero"/>
        <c:auto val="1"/>
        <c:lblAlgn val="ctr"/>
        <c:lblOffset val="100"/>
        <c:noMultiLvlLbl val="0"/>
      </c:catAx>
      <c:valAx>
        <c:axId val="529581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81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1792.3702000000001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73984"/>
        <c:axId val="529582608"/>
      </c:barChart>
      <c:catAx>
        <c:axId val="529573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82608"/>
        <c:crosses val="autoZero"/>
        <c:auto val="1"/>
        <c:lblAlgn val="ctr"/>
        <c:lblOffset val="100"/>
        <c:noMultiLvlLbl val="0"/>
      </c:catAx>
      <c:valAx>
        <c:axId val="529582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155.16344000000001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78296"/>
        <c:axId val="529575552"/>
      </c:barChart>
      <c:catAx>
        <c:axId val="529578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75552"/>
        <c:crosses val="autoZero"/>
        <c:auto val="1"/>
        <c:lblAlgn val="ctr"/>
        <c:lblOffset val="100"/>
        <c:noMultiLvlLbl val="0"/>
      </c:catAx>
      <c:valAx>
        <c:axId val="529575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8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475.56173999999999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76728"/>
        <c:axId val="529577120"/>
      </c:barChart>
      <c:catAx>
        <c:axId val="529576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77120"/>
        <c:crosses val="autoZero"/>
        <c:auto val="1"/>
        <c:lblAlgn val="ctr"/>
        <c:lblOffset val="100"/>
        <c:noMultiLvlLbl val="0"/>
      </c:catAx>
      <c:valAx>
        <c:axId val="529577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6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5.0951959999999996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4377464"/>
        <c:axId val="614386872"/>
      </c:barChart>
      <c:catAx>
        <c:axId val="614377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4386872"/>
        <c:crosses val="autoZero"/>
        <c:auto val="1"/>
        <c:lblAlgn val="ctr"/>
        <c:lblOffset val="100"/>
        <c:noMultiLvlLbl val="0"/>
      </c:catAx>
      <c:valAx>
        <c:axId val="614386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4377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4978.0959999999995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77512"/>
        <c:axId val="529577904"/>
      </c:barChart>
      <c:catAx>
        <c:axId val="529577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77904"/>
        <c:crosses val="autoZero"/>
        <c:auto val="1"/>
        <c:lblAlgn val="ctr"/>
        <c:lblOffset val="100"/>
        <c:noMultiLvlLbl val="0"/>
      </c:catAx>
      <c:valAx>
        <c:axId val="529577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7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15.750206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78688"/>
        <c:axId val="529579472"/>
      </c:barChart>
      <c:catAx>
        <c:axId val="52957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79472"/>
        <c:crosses val="autoZero"/>
        <c:auto val="1"/>
        <c:lblAlgn val="ctr"/>
        <c:lblOffset val="100"/>
        <c:noMultiLvlLbl val="0"/>
      </c:catAx>
      <c:valAx>
        <c:axId val="529579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2.2142396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80648"/>
        <c:axId val="529581040"/>
      </c:barChart>
      <c:catAx>
        <c:axId val="529580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81040"/>
        <c:crosses val="autoZero"/>
        <c:auto val="1"/>
        <c:lblAlgn val="ctr"/>
        <c:lblOffset val="100"/>
        <c:noMultiLvlLbl val="0"/>
      </c:catAx>
      <c:valAx>
        <c:axId val="529581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80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293.83974999999998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4385304"/>
        <c:axId val="614385696"/>
      </c:barChart>
      <c:catAx>
        <c:axId val="614385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4385696"/>
        <c:crosses val="autoZero"/>
        <c:auto val="1"/>
        <c:lblAlgn val="ctr"/>
        <c:lblOffset val="100"/>
        <c:noMultiLvlLbl val="0"/>
      </c:catAx>
      <c:valAx>
        <c:axId val="614385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4385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1.5637536000000001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4389224"/>
        <c:axId val="614388440"/>
      </c:barChart>
      <c:catAx>
        <c:axId val="614389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4388440"/>
        <c:crosses val="autoZero"/>
        <c:auto val="1"/>
        <c:lblAlgn val="ctr"/>
        <c:lblOffset val="100"/>
        <c:noMultiLvlLbl val="0"/>
      </c:catAx>
      <c:valAx>
        <c:axId val="614388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4389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17.366968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4389616"/>
        <c:axId val="614390008"/>
      </c:barChart>
      <c:catAx>
        <c:axId val="61438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4390008"/>
        <c:crosses val="autoZero"/>
        <c:auto val="1"/>
        <c:lblAlgn val="ctr"/>
        <c:lblOffset val="100"/>
        <c:noMultiLvlLbl val="0"/>
      </c:catAx>
      <c:valAx>
        <c:axId val="614390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438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2.2142396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4390792"/>
        <c:axId val="614391184"/>
      </c:barChart>
      <c:catAx>
        <c:axId val="614390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4391184"/>
        <c:crosses val="autoZero"/>
        <c:auto val="1"/>
        <c:lblAlgn val="ctr"/>
        <c:lblOffset val="100"/>
        <c:noMultiLvlLbl val="0"/>
      </c:catAx>
      <c:valAx>
        <c:axId val="614391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4390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590.24580000000003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23976"/>
        <c:axId val="528622408"/>
      </c:barChart>
      <c:catAx>
        <c:axId val="528623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22408"/>
        <c:crosses val="autoZero"/>
        <c:auto val="1"/>
        <c:lblAlgn val="ctr"/>
        <c:lblOffset val="100"/>
        <c:noMultiLvlLbl val="0"/>
      </c:catAx>
      <c:valAx>
        <c:axId val="528622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23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9.6081099999999999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32600"/>
        <c:axId val="528630640"/>
      </c:barChart>
      <c:catAx>
        <c:axId val="528632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30640"/>
        <c:crosses val="autoZero"/>
        <c:auto val="1"/>
        <c:lblAlgn val="ctr"/>
        <c:lblOffset val="100"/>
        <c:noMultiLvlLbl val="0"/>
      </c:catAx>
      <c:valAx>
        <c:axId val="528630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32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3" sqref="J63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이원용, ID : H1900956)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10월 29일 10:53:27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1792.3702000000001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67.55968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26.353954000000002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69.122</v>
      </c>
      <c r="G8" s="59">
        <f>'DRIs DATA 입력'!G8</f>
        <v>12.81</v>
      </c>
      <c r="H8" s="59">
        <f>'DRIs DATA 입력'!H8</f>
        <v>18.068000000000001</v>
      </c>
      <c r="I8" s="46"/>
      <c r="J8" s="59" t="s">
        <v>215</v>
      </c>
      <c r="K8" s="59">
        <f>'DRIs DATA 입력'!K8</f>
        <v>6.5880000000000001</v>
      </c>
      <c r="L8" s="59">
        <f>'DRIs DATA 입력'!L8</f>
        <v>21.358000000000001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583.54094999999995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22.856795999999999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5.0951959999999996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293.83974999999998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155.16344000000001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1.7283394000000001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1.5637536000000001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17.366968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2.2142396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590.24580000000003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9.6081099999999999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2.7452535999999998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5.4024239999999999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475.56173999999999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1151.9763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4978.0959999999995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3333.2746999999999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77.046199999999999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172.01442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15.750206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9.4297439999999995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717.20010000000002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5.3895513999999999E-2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2.8477828999999999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272.62150000000003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85.586974999999995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6" sqref="I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3.5" customHeight="1" x14ac:dyDescent="0.3">
      <c r="A1" s="62" t="s">
        <v>312</v>
      </c>
      <c r="B1" s="61" t="s">
        <v>334</v>
      </c>
      <c r="G1" s="62" t="s">
        <v>293</v>
      </c>
      <c r="H1" s="61" t="s">
        <v>335</v>
      </c>
    </row>
    <row r="3" spans="1:27" x14ac:dyDescent="0.3">
      <c r="A3" s="71" t="s">
        <v>294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295</v>
      </c>
      <c r="B4" s="69"/>
      <c r="C4" s="69"/>
      <c r="E4" s="66" t="s">
        <v>296</v>
      </c>
      <c r="F4" s="67"/>
      <c r="G4" s="67"/>
      <c r="H4" s="68"/>
      <c r="J4" s="66" t="s">
        <v>325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297</v>
      </c>
      <c r="V4" s="69"/>
      <c r="W4" s="69"/>
      <c r="X4" s="69"/>
      <c r="Y4" s="69"/>
      <c r="Z4" s="69"/>
    </row>
    <row r="5" spans="1:27" x14ac:dyDescent="0.3">
      <c r="A5" s="65"/>
      <c r="B5" s="65" t="s">
        <v>326</v>
      </c>
      <c r="C5" s="65" t="s">
        <v>276</v>
      </c>
      <c r="E5" s="65"/>
      <c r="F5" s="65" t="s">
        <v>298</v>
      </c>
      <c r="G5" s="65" t="s">
        <v>277</v>
      </c>
      <c r="H5" s="65" t="s">
        <v>45</v>
      </c>
      <c r="J5" s="65"/>
      <c r="K5" s="65" t="s">
        <v>313</v>
      </c>
      <c r="L5" s="65" t="s">
        <v>299</v>
      </c>
      <c r="N5" s="65"/>
      <c r="O5" s="65" t="s">
        <v>324</v>
      </c>
      <c r="P5" s="65" t="s">
        <v>327</v>
      </c>
      <c r="Q5" s="65" t="s">
        <v>301</v>
      </c>
      <c r="R5" s="65" t="s">
        <v>300</v>
      </c>
      <c r="S5" s="65" t="s">
        <v>276</v>
      </c>
      <c r="U5" s="65"/>
      <c r="V5" s="65" t="s">
        <v>324</v>
      </c>
      <c r="W5" s="65" t="s">
        <v>327</v>
      </c>
      <c r="X5" s="65" t="s">
        <v>301</v>
      </c>
      <c r="Y5" s="65" t="s">
        <v>300</v>
      </c>
      <c r="Z5" s="65" t="s">
        <v>276</v>
      </c>
    </row>
    <row r="6" spans="1:27" x14ac:dyDescent="0.3">
      <c r="A6" s="65" t="s">
        <v>295</v>
      </c>
      <c r="B6" s="65">
        <v>2200</v>
      </c>
      <c r="C6" s="65">
        <v>1792.3702000000001</v>
      </c>
      <c r="E6" s="65" t="s">
        <v>302</v>
      </c>
      <c r="F6" s="65">
        <v>55</v>
      </c>
      <c r="G6" s="65">
        <v>15</v>
      </c>
      <c r="H6" s="65">
        <v>7</v>
      </c>
      <c r="J6" s="65" t="s">
        <v>302</v>
      </c>
      <c r="K6" s="65">
        <v>0.1</v>
      </c>
      <c r="L6" s="65">
        <v>4</v>
      </c>
      <c r="N6" s="65" t="s">
        <v>303</v>
      </c>
      <c r="O6" s="65">
        <v>50</v>
      </c>
      <c r="P6" s="65">
        <v>60</v>
      </c>
      <c r="Q6" s="65">
        <v>0</v>
      </c>
      <c r="R6" s="65">
        <v>0</v>
      </c>
      <c r="S6" s="65">
        <v>67.55968</v>
      </c>
      <c r="U6" s="65" t="s">
        <v>278</v>
      </c>
      <c r="V6" s="65">
        <v>0</v>
      </c>
      <c r="W6" s="65">
        <v>0</v>
      </c>
      <c r="X6" s="65">
        <v>25</v>
      </c>
      <c r="Y6" s="65">
        <v>0</v>
      </c>
      <c r="Z6" s="65">
        <v>26.353954000000002</v>
      </c>
    </row>
    <row r="7" spans="1:27" x14ac:dyDescent="0.3">
      <c r="E7" s="65" t="s">
        <v>279</v>
      </c>
      <c r="F7" s="65">
        <v>65</v>
      </c>
      <c r="G7" s="65">
        <v>30</v>
      </c>
      <c r="H7" s="65">
        <v>20</v>
      </c>
      <c r="J7" s="65" t="s">
        <v>279</v>
      </c>
      <c r="K7" s="65">
        <v>1</v>
      </c>
      <c r="L7" s="65">
        <v>10</v>
      </c>
    </row>
    <row r="8" spans="1:27" x14ac:dyDescent="0.3">
      <c r="E8" s="65" t="s">
        <v>304</v>
      </c>
      <c r="F8" s="65">
        <v>69.122</v>
      </c>
      <c r="G8" s="65">
        <v>12.81</v>
      </c>
      <c r="H8" s="65">
        <v>18.068000000000001</v>
      </c>
      <c r="J8" s="65" t="s">
        <v>304</v>
      </c>
      <c r="K8" s="65">
        <v>6.5880000000000001</v>
      </c>
      <c r="L8" s="65">
        <v>21.358000000000001</v>
      </c>
    </row>
    <row r="13" spans="1:27" x14ac:dyDescent="0.3">
      <c r="A13" s="70" t="s">
        <v>280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281</v>
      </c>
      <c r="B14" s="69"/>
      <c r="C14" s="69"/>
      <c r="D14" s="69"/>
      <c r="E14" s="69"/>
      <c r="F14" s="69"/>
      <c r="H14" s="69" t="s">
        <v>328</v>
      </c>
      <c r="I14" s="69"/>
      <c r="J14" s="69"/>
      <c r="K14" s="69"/>
      <c r="L14" s="69"/>
      <c r="M14" s="69"/>
      <c r="O14" s="69" t="s">
        <v>305</v>
      </c>
      <c r="P14" s="69"/>
      <c r="Q14" s="69"/>
      <c r="R14" s="69"/>
      <c r="S14" s="69"/>
      <c r="T14" s="69"/>
      <c r="V14" s="69" t="s">
        <v>282</v>
      </c>
      <c r="W14" s="69"/>
      <c r="X14" s="69"/>
      <c r="Y14" s="69"/>
      <c r="Z14" s="69"/>
      <c r="AA14" s="69"/>
    </row>
    <row r="15" spans="1:27" x14ac:dyDescent="0.3">
      <c r="A15" s="65"/>
      <c r="B15" s="65" t="s">
        <v>324</v>
      </c>
      <c r="C15" s="65" t="s">
        <v>327</v>
      </c>
      <c r="D15" s="65" t="s">
        <v>301</v>
      </c>
      <c r="E15" s="65" t="s">
        <v>300</v>
      </c>
      <c r="F15" s="65" t="s">
        <v>276</v>
      </c>
      <c r="H15" s="65"/>
      <c r="I15" s="65" t="s">
        <v>324</v>
      </c>
      <c r="J15" s="65" t="s">
        <v>327</v>
      </c>
      <c r="K15" s="65" t="s">
        <v>301</v>
      </c>
      <c r="L15" s="65" t="s">
        <v>300</v>
      </c>
      <c r="M15" s="65" t="s">
        <v>276</v>
      </c>
      <c r="O15" s="65"/>
      <c r="P15" s="65" t="s">
        <v>324</v>
      </c>
      <c r="Q15" s="65" t="s">
        <v>327</v>
      </c>
      <c r="R15" s="65" t="s">
        <v>301</v>
      </c>
      <c r="S15" s="65" t="s">
        <v>300</v>
      </c>
      <c r="T15" s="65" t="s">
        <v>276</v>
      </c>
      <c r="V15" s="65"/>
      <c r="W15" s="65" t="s">
        <v>324</v>
      </c>
      <c r="X15" s="65" t="s">
        <v>327</v>
      </c>
      <c r="Y15" s="65" t="s">
        <v>301</v>
      </c>
      <c r="Z15" s="65" t="s">
        <v>300</v>
      </c>
      <c r="AA15" s="65" t="s">
        <v>276</v>
      </c>
    </row>
    <row r="16" spans="1:27" x14ac:dyDescent="0.3">
      <c r="A16" s="65" t="s">
        <v>306</v>
      </c>
      <c r="B16" s="65">
        <v>530</v>
      </c>
      <c r="C16" s="65">
        <v>750</v>
      </c>
      <c r="D16" s="65">
        <v>0</v>
      </c>
      <c r="E16" s="65">
        <v>3000</v>
      </c>
      <c r="F16" s="65">
        <v>583.54094999999995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22.856795999999999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5.0951959999999996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293.83974999999998</v>
      </c>
    </row>
    <row r="23" spans="1:62" x14ac:dyDescent="0.3">
      <c r="A23" s="70" t="s">
        <v>314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315</v>
      </c>
      <c r="B24" s="69"/>
      <c r="C24" s="69"/>
      <c r="D24" s="69"/>
      <c r="E24" s="69"/>
      <c r="F24" s="69"/>
      <c r="H24" s="69" t="s">
        <v>283</v>
      </c>
      <c r="I24" s="69"/>
      <c r="J24" s="69"/>
      <c r="K24" s="69"/>
      <c r="L24" s="69"/>
      <c r="M24" s="69"/>
      <c r="O24" s="69" t="s">
        <v>284</v>
      </c>
      <c r="P24" s="69"/>
      <c r="Q24" s="69"/>
      <c r="R24" s="69"/>
      <c r="S24" s="69"/>
      <c r="T24" s="69"/>
      <c r="V24" s="69" t="s">
        <v>329</v>
      </c>
      <c r="W24" s="69"/>
      <c r="X24" s="69"/>
      <c r="Y24" s="69"/>
      <c r="Z24" s="69"/>
      <c r="AA24" s="69"/>
      <c r="AC24" s="69" t="s">
        <v>285</v>
      </c>
      <c r="AD24" s="69"/>
      <c r="AE24" s="69"/>
      <c r="AF24" s="69"/>
      <c r="AG24" s="69"/>
      <c r="AH24" s="69"/>
      <c r="AJ24" s="69" t="s">
        <v>323</v>
      </c>
      <c r="AK24" s="69"/>
      <c r="AL24" s="69"/>
      <c r="AM24" s="69"/>
      <c r="AN24" s="69"/>
      <c r="AO24" s="69"/>
      <c r="AQ24" s="69" t="s">
        <v>286</v>
      </c>
      <c r="AR24" s="69"/>
      <c r="AS24" s="69"/>
      <c r="AT24" s="69"/>
      <c r="AU24" s="69"/>
      <c r="AV24" s="69"/>
      <c r="AX24" s="69" t="s">
        <v>307</v>
      </c>
      <c r="AY24" s="69"/>
      <c r="AZ24" s="69"/>
      <c r="BA24" s="69"/>
      <c r="BB24" s="69"/>
      <c r="BC24" s="69"/>
      <c r="BE24" s="69" t="s">
        <v>316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324</v>
      </c>
      <c r="C25" s="65" t="s">
        <v>327</v>
      </c>
      <c r="D25" s="65" t="s">
        <v>301</v>
      </c>
      <c r="E25" s="65" t="s">
        <v>300</v>
      </c>
      <c r="F25" s="65" t="s">
        <v>276</v>
      </c>
      <c r="H25" s="65"/>
      <c r="I25" s="65" t="s">
        <v>324</v>
      </c>
      <c r="J25" s="65" t="s">
        <v>327</v>
      </c>
      <c r="K25" s="65" t="s">
        <v>301</v>
      </c>
      <c r="L25" s="65" t="s">
        <v>300</v>
      </c>
      <c r="M25" s="65" t="s">
        <v>276</v>
      </c>
      <c r="O25" s="65"/>
      <c r="P25" s="65" t="s">
        <v>324</v>
      </c>
      <c r="Q25" s="65" t="s">
        <v>327</v>
      </c>
      <c r="R25" s="65" t="s">
        <v>301</v>
      </c>
      <c r="S25" s="65" t="s">
        <v>300</v>
      </c>
      <c r="T25" s="65" t="s">
        <v>276</v>
      </c>
      <c r="V25" s="65"/>
      <c r="W25" s="65" t="s">
        <v>324</v>
      </c>
      <c r="X25" s="65" t="s">
        <v>327</v>
      </c>
      <c r="Y25" s="65" t="s">
        <v>301</v>
      </c>
      <c r="Z25" s="65" t="s">
        <v>300</v>
      </c>
      <c r="AA25" s="65" t="s">
        <v>276</v>
      </c>
      <c r="AC25" s="65"/>
      <c r="AD25" s="65" t="s">
        <v>324</v>
      </c>
      <c r="AE25" s="65" t="s">
        <v>327</v>
      </c>
      <c r="AF25" s="65" t="s">
        <v>301</v>
      </c>
      <c r="AG25" s="65" t="s">
        <v>300</v>
      </c>
      <c r="AH25" s="65" t="s">
        <v>276</v>
      </c>
      <c r="AJ25" s="65"/>
      <c r="AK25" s="65" t="s">
        <v>324</v>
      </c>
      <c r="AL25" s="65" t="s">
        <v>327</v>
      </c>
      <c r="AM25" s="65" t="s">
        <v>301</v>
      </c>
      <c r="AN25" s="65" t="s">
        <v>300</v>
      </c>
      <c r="AO25" s="65" t="s">
        <v>276</v>
      </c>
      <c r="AQ25" s="65"/>
      <c r="AR25" s="65" t="s">
        <v>324</v>
      </c>
      <c r="AS25" s="65" t="s">
        <v>327</v>
      </c>
      <c r="AT25" s="65" t="s">
        <v>301</v>
      </c>
      <c r="AU25" s="65" t="s">
        <v>300</v>
      </c>
      <c r="AV25" s="65" t="s">
        <v>276</v>
      </c>
      <c r="AX25" s="65"/>
      <c r="AY25" s="65" t="s">
        <v>324</v>
      </c>
      <c r="AZ25" s="65" t="s">
        <v>327</v>
      </c>
      <c r="BA25" s="65" t="s">
        <v>301</v>
      </c>
      <c r="BB25" s="65" t="s">
        <v>300</v>
      </c>
      <c r="BC25" s="65" t="s">
        <v>276</v>
      </c>
      <c r="BE25" s="65"/>
      <c r="BF25" s="65" t="s">
        <v>324</v>
      </c>
      <c r="BG25" s="65" t="s">
        <v>327</v>
      </c>
      <c r="BH25" s="65" t="s">
        <v>301</v>
      </c>
      <c r="BI25" s="65" t="s">
        <v>300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155.16344000000001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1.7283394000000001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1.5637536000000001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17.366968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2.2142396</v>
      </c>
      <c r="AJ26" s="65" t="s">
        <v>287</v>
      </c>
      <c r="AK26" s="65">
        <v>320</v>
      </c>
      <c r="AL26" s="65">
        <v>400</v>
      </c>
      <c r="AM26" s="65">
        <v>0</v>
      </c>
      <c r="AN26" s="65">
        <v>1000</v>
      </c>
      <c r="AO26" s="65">
        <v>590.24580000000003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9.6081099999999999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2.7452535999999998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5.4024239999999999</v>
      </c>
    </row>
    <row r="33" spans="1:68" x14ac:dyDescent="0.3">
      <c r="A33" s="70" t="s">
        <v>317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308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309</v>
      </c>
      <c r="W34" s="69"/>
      <c r="X34" s="69"/>
      <c r="Y34" s="69"/>
      <c r="Z34" s="69"/>
      <c r="AA34" s="69"/>
      <c r="AC34" s="69" t="s">
        <v>318</v>
      </c>
      <c r="AD34" s="69"/>
      <c r="AE34" s="69"/>
      <c r="AF34" s="69"/>
      <c r="AG34" s="69"/>
      <c r="AH34" s="69"/>
      <c r="AJ34" s="69" t="s">
        <v>319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324</v>
      </c>
      <c r="C35" s="65" t="s">
        <v>327</v>
      </c>
      <c r="D35" s="65" t="s">
        <v>301</v>
      </c>
      <c r="E35" s="65" t="s">
        <v>300</v>
      </c>
      <c r="F35" s="65" t="s">
        <v>276</v>
      </c>
      <c r="H35" s="65"/>
      <c r="I35" s="65" t="s">
        <v>324</v>
      </c>
      <c r="J35" s="65" t="s">
        <v>327</v>
      </c>
      <c r="K35" s="65" t="s">
        <v>301</v>
      </c>
      <c r="L35" s="65" t="s">
        <v>300</v>
      </c>
      <c r="M35" s="65" t="s">
        <v>276</v>
      </c>
      <c r="O35" s="65"/>
      <c r="P35" s="65" t="s">
        <v>324</v>
      </c>
      <c r="Q35" s="65" t="s">
        <v>327</v>
      </c>
      <c r="R35" s="65" t="s">
        <v>301</v>
      </c>
      <c r="S35" s="65" t="s">
        <v>300</v>
      </c>
      <c r="T35" s="65" t="s">
        <v>276</v>
      </c>
      <c r="V35" s="65"/>
      <c r="W35" s="65" t="s">
        <v>324</v>
      </c>
      <c r="X35" s="65" t="s">
        <v>327</v>
      </c>
      <c r="Y35" s="65" t="s">
        <v>301</v>
      </c>
      <c r="Z35" s="65" t="s">
        <v>300</v>
      </c>
      <c r="AA35" s="65" t="s">
        <v>276</v>
      </c>
      <c r="AC35" s="65"/>
      <c r="AD35" s="65" t="s">
        <v>324</v>
      </c>
      <c r="AE35" s="65" t="s">
        <v>327</v>
      </c>
      <c r="AF35" s="65" t="s">
        <v>301</v>
      </c>
      <c r="AG35" s="65" t="s">
        <v>300</v>
      </c>
      <c r="AH35" s="65" t="s">
        <v>276</v>
      </c>
      <c r="AJ35" s="65"/>
      <c r="AK35" s="65" t="s">
        <v>324</v>
      </c>
      <c r="AL35" s="65" t="s">
        <v>327</v>
      </c>
      <c r="AM35" s="65" t="s">
        <v>301</v>
      </c>
      <c r="AN35" s="65" t="s">
        <v>300</v>
      </c>
      <c r="AO35" s="65" t="s">
        <v>276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475.56173999999999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1151.9763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4978.0959999999995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3333.2746999999999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77.046199999999999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172.01442</v>
      </c>
    </row>
    <row r="43" spans="1:68" x14ac:dyDescent="0.3">
      <c r="A43" s="70" t="s">
        <v>330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310</v>
      </c>
      <c r="B44" s="69"/>
      <c r="C44" s="69"/>
      <c r="D44" s="69"/>
      <c r="E44" s="69"/>
      <c r="F44" s="69"/>
      <c r="H44" s="69" t="s">
        <v>331</v>
      </c>
      <c r="I44" s="69"/>
      <c r="J44" s="69"/>
      <c r="K44" s="69"/>
      <c r="L44" s="69"/>
      <c r="M44" s="69"/>
      <c r="O44" s="69" t="s">
        <v>332</v>
      </c>
      <c r="P44" s="69"/>
      <c r="Q44" s="69"/>
      <c r="R44" s="69"/>
      <c r="S44" s="69"/>
      <c r="T44" s="69"/>
      <c r="V44" s="69" t="s">
        <v>320</v>
      </c>
      <c r="W44" s="69"/>
      <c r="X44" s="69"/>
      <c r="Y44" s="69"/>
      <c r="Z44" s="69"/>
      <c r="AA44" s="69"/>
      <c r="AC44" s="69" t="s">
        <v>333</v>
      </c>
      <c r="AD44" s="69"/>
      <c r="AE44" s="69"/>
      <c r="AF44" s="69"/>
      <c r="AG44" s="69"/>
      <c r="AH44" s="69"/>
      <c r="AJ44" s="69" t="s">
        <v>311</v>
      </c>
      <c r="AK44" s="69"/>
      <c r="AL44" s="69"/>
      <c r="AM44" s="69"/>
      <c r="AN44" s="69"/>
      <c r="AO44" s="69"/>
      <c r="AQ44" s="69" t="s">
        <v>321</v>
      </c>
      <c r="AR44" s="69"/>
      <c r="AS44" s="69"/>
      <c r="AT44" s="69"/>
      <c r="AU44" s="69"/>
      <c r="AV44" s="69"/>
      <c r="AX44" s="69" t="s">
        <v>288</v>
      </c>
      <c r="AY44" s="69"/>
      <c r="AZ44" s="69"/>
      <c r="BA44" s="69"/>
      <c r="BB44" s="69"/>
      <c r="BC44" s="69"/>
      <c r="BE44" s="69" t="s">
        <v>322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324</v>
      </c>
      <c r="C45" s="65" t="s">
        <v>327</v>
      </c>
      <c r="D45" s="65" t="s">
        <v>301</v>
      </c>
      <c r="E45" s="65" t="s">
        <v>300</v>
      </c>
      <c r="F45" s="65" t="s">
        <v>276</v>
      </c>
      <c r="H45" s="65"/>
      <c r="I45" s="65" t="s">
        <v>324</v>
      </c>
      <c r="J45" s="65" t="s">
        <v>327</v>
      </c>
      <c r="K45" s="65" t="s">
        <v>301</v>
      </c>
      <c r="L45" s="65" t="s">
        <v>300</v>
      </c>
      <c r="M45" s="65" t="s">
        <v>276</v>
      </c>
      <c r="O45" s="65"/>
      <c r="P45" s="65" t="s">
        <v>324</v>
      </c>
      <c r="Q45" s="65" t="s">
        <v>327</v>
      </c>
      <c r="R45" s="65" t="s">
        <v>301</v>
      </c>
      <c r="S45" s="65" t="s">
        <v>300</v>
      </c>
      <c r="T45" s="65" t="s">
        <v>276</v>
      </c>
      <c r="V45" s="65"/>
      <c r="W45" s="65" t="s">
        <v>324</v>
      </c>
      <c r="X45" s="65" t="s">
        <v>327</v>
      </c>
      <c r="Y45" s="65" t="s">
        <v>301</v>
      </c>
      <c r="Z45" s="65" t="s">
        <v>300</v>
      </c>
      <c r="AA45" s="65" t="s">
        <v>276</v>
      </c>
      <c r="AC45" s="65"/>
      <c r="AD45" s="65" t="s">
        <v>324</v>
      </c>
      <c r="AE45" s="65" t="s">
        <v>327</v>
      </c>
      <c r="AF45" s="65" t="s">
        <v>301</v>
      </c>
      <c r="AG45" s="65" t="s">
        <v>300</v>
      </c>
      <c r="AH45" s="65" t="s">
        <v>276</v>
      </c>
      <c r="AJ45" s="65"/>
      <c r="AK45" s="65" t="s">
        <v>324</v>
      </c>
      <c r="AL45" s="65" t="s">
        <v>327</v>
      </c>
      <c r="AM45" s="65" t="s">
        <v>301</v>
      </c>
      <c r="AN45" s="65" t="s">
        <v>300</v>
      </c>
      <c r="AO45" s="65" t="s">
        <v>276</v>
      </c>
      <c r="AQ45" s="65"/>
      <c r="AR45" s="65" t="s">
        <v>324</v>
      </c>
      <c r="AS45" s="65" t="s">
        <v>327</v>
      </c>
      <c r="AT45" s="65" t="s">
        <v>301</v>
      </c>
      <c r="AU45" s="65" t="s">
        <v>300</v>
      </c>
      <c r="AV45" s="65" t="s">
        <v>276</v>
      </c>
      <c r="AX45" s="65"/>
      <c r="AY45" s="65" t="s">
        <v>324</v>
      </c>
      <c r="AZ45" s="65" t="s">
        <v>327</v>
      </c>
      <c r="BA45" s="65" t="s">
        <v>301</v>
      </c>
      <c r="BB45" s="65" t="s">
        <v>300</v>
      </c>
      <c r="BC45" s="65" t="s">
        <v>276</v>
      </c>
      <c r="BE45" s="65"/>
      <c r="BF45" s="65" t="s">
        <v>324</v>
      </c>
      <c r="BG45" s="65" t="s">
        <v>327</v>
      </c>
      <c r="BH45" s="65" t="s">
        <v>301</v>
      </c>
      <c r="BI45" s="65" t="s">
        <v>300</v>
      </c>
      <c r="BJ45" s="65" t="s">
        <v>276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15.750206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9.4297439999999995</v>
      </c>
      <c r="O46" s="65" t="s">
        <v>289</v>
      </c>
      <c r="P46" s="65">
        <v>600</v>
      </c>
      <c r="Q46" s="65">
        <v>800</v>
      </c>
      <c r="R46" s="65">
        <v>0</v>
      </c>
      <c r="S46" s="65">
        <v>10000</v>
      </c>
      <c r="T46" s="65">
        <v>717.20010000000002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5.3895513999999999E-2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2.8477828999999999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272.62150000000003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85.586974999999995</v>
      </c>
      <c r="AX46" s="65" t="s">
        <v>290</v>
      </c>
      <c r="AY46" s="65"/>
      <c r="AZ46" s="65"/>
      <c r="BA46" s="65"/>
      <c r="BB46" s="65"/>
      <c r="BC46" s="65"/>
      <c r="BE46" s="65" t="s">
        <v>291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5" sqref="G25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336</v>
      </c>
      <c r="B2" s="61" t="s">
        <v>337</v>
      </c>
      <c r="C2" s="61" t="s">
        <v>292</v>
      </c>
      <c r="D2" s="61">
        <v>56</v>
      </c>
      <c r="E2" s="61">
        <v>1792.3702000000001</v>
      </c>
      <c r="F2" s="61">
        <v>258.45544000000001</v>
      </c>
      <c r="G2" s="61">
        <v>47.896492000000002</v>
      </c>
      <c r="H2" s="61">
        <v>28.900372999999998</v>
      </c>
      <c r="I2" s="61">
        <v>18.996119</v>
      </c>
      <c r="J2" s="61">
        <v>67.55968</v>
      </c>
      <c r="K2" s="61">
        <v>33.157288000000001</v>
      </c>
      <c r="L2" s="61">
        <v>34.402389999999997</v>
      </c>
      <c r="M2" s="61">
        <v>26.353954000000002</v>
      </c>
      <c r="N2" s="61">
        <v>3.6243180000000002</v>
      </c>
      <c r="O2" s="61">
        <v>15.677451</v>
      </c>
      <c r="P2" s="61">
        <v>982.25274999999999</v>
      </c>
      <c r="Q2" s="61">
        <v>23.161524</v>
      </c>
      <c r="R2" s="61">
        <v>583.54094999999995</v>
      </c>
      <c r="S2" s="61">
        <v>132.40063000000001</v>
      </c>
      <c r="T2" s="61">
        <v>5413.683</v>
      </c>
      <c r="U2" s="61">
        <v>5.0951959999999996</v>
      </c>
      <c r="V2" s="61">
        <v>22.856795999999999</v>
      </c>
      <c r="W2" s="61">
        <v>293.83974999999998</v>
      </c>
      <c r="X2" s="61">
        <v>155.16344000000001</v>
      </c>
      <c r="Y2" s="61">
        <v>1.7283394000000001</v>
      </c>
      <c r="Z2" s="61">
        <v>1.5637536000000001</v>
      </c>
      <c r="AA2" s="61">
        <v>17.366968</v>
      </c>
      <c r="AB2" s="61">
        <v>2.2142396</v>
      </c>
      <c r="AC2" s="61">
        <v>590.24580000000003</v>
      </c>
      <c r="AD2" s="61">
        <v>9.6081099999999999</v>
      </c>
      <c r="AE2" s="61">
        <v>2.7452535999999998</v>
      </c>
      <c r="AF2" s="61">
        <v>5.4024239999999999</v>
      </c>
      <c r="AG2" s="61">
        <v>475.56173999999999</v>
      </c>
      <c r="AH2" s="61">
        <v>307.88317999999998</v>
      </c>
      <c r="AI2" s="61">
        <v>167.67854</v>
      </c>
      <c r="AJ2" s="61">
        <v>1151.9763</v>
      </c>
      <c r="AK2" s="61">
        <v>4978.0959999999995</v>
      </c>
      <c r="AL2" s="61">
        <v>77.046199999999999</v>
      </c>
      <c r="AM2" s="61">
        <v>3333.2746999999999</v>
      </c>
      <c r="AN2" s="61">
        <v>172.01442</v>
      </c>
      <c r="AO2" s="61">
        <v>15.750206</v>
      </c>
      <c r="AP2" s="61">
        <v>10.927797</v>
      </c>
      <c r="AQ2" s="61">
        <v>4.8224090000000004</v>
      </c>
      <c r="AR2" s="61">
        <v>9.4297439999999995</v>
      </c>
      <c r="AS2" s="61">
        <v>717.20010000000002</v>
      </c>
      <c r="AT2" s="61">
        <v>5.3895513999999999E-2</v>
      </c>
      <c r="AU2" s="61">
        <v>2.8477828999999999</v>
      </c>
      <c r="AV2" s="61">
        <v>272.62150000000003</v>
      </c>
      <c r="AW2" s="61">
        <v>85.586974999999995</v>
      </c>
      <c r="AX2" s="61">
        <v>0.20371802</v>
      </c>
      <c r="AY2" s="61">
        <v>1.1942219999999999</v>
      </c>
      <c r="AZ2" s="61">
        <v>416.02332000000001</v>
      </c>
      <c r="BA2" s="61">
        <v>50.132420000000003</v>
      </c>
      <c r="BB2" s="61">
        <v>13.117521999999999</v>
      </c>
      <c r="BC2" s="61">
        <v>19.3264</v>
      </c>
      <c r="BD2" s="61">
        <v>17.655843999999998</v>
      </c>
      <c r="BE2" s="61">
        <v>1.1585562</v>
      </c>
      <c r="BF2" s="61">
        <v>3.4591981999999999</v>
      </c>
      <c r="BG2" s="61">
        <v>2.7754896000000001E-3</v>
      </c>
      <c r="BH2" s="61">
        <v>3.7681754E-3</v>
      </c>
      <c r="BI2" s="61">
        <v>5.5751884000000002E-3</v>
      </c>
      <c r="BJ2" s="61">
        <v>4.3143599999999997E-2</v>
      </c>
      <c r="BK2" s="61">
        <v>2.1349920000000001E-4</v>
      </c>
      <c r="BL2" s="61">
        <v>0.26697278000000002</v>
      </c>
      <c r="BM2" s="61">
        <v>3.3025076000000002</v>
      </c>
      <c r="BN2" s="61">
        <v>0.86091983000000005</v>
      </c>
      <c r="BO2" s="61">
        <v>59.566085999999999</v>
      </c>
      <c r="BP2" s="61">
        <v>9.5672929999999994</v>
      </c>
      <c r="BQ2" s="61">
        <v>17.779005000000002</v>
      </c>
      <c r="BR2" s="61">
        <v>76.61</v>
      </c>
      <c r="BS2" s="61">
        <v>40.76502</v>
      </c>
      <c r="BT2" s="61">
        <v>8.8773339999999994</v>
      </c>
      <c r="BU2" s="61">
        <v>0.54430084999999995</v>
      </c>
      <c r="BV2" s="61">
        <v>8.4624395000000005E-2</v>
      </c>
      <c r="BW2" s="61">
        <v>0.67274299999999998</v>
      </c>
      <c r="BX2" s="61">
        <v>1.5831379999999999</v>
      </c>
      <c r="BY2" s="61">
        <v>0.15757852999999999</v>
      </c>
      <c r="BZ2" s="61">
        <v>1.4237834E-3</v>
      </c>
      <c r="CA2" s="61">
        <v>1.4825672999999999</v>
      </c>
      <c r="CB2" s="61">
        <v>4.2935196000000002E-2</v>
      </c>
      <c r="CC2" s="61">
        <v>0.12980423999999999</v>
      </c>
      <c r="CD2" s="61">
        <v>1.9082181</v>
      </c>
      <c r="CE2" s="61">
        <v>9.5756330000000001E-2</v>
      </c>
      <c r="CF2" s="61">
        <v>0.66082770000000002</v>
      </c>
      <c r="CG2" s="61">
        <v>0</v>
      </c>
      <c r="CH2" s="61">
        <v>5.0396587999999999E-2</v>
      </c>
      <c r="CI2" s="61">
        <v>4.6815999999999998E-7</v>
      </c>
      <c r="CJ2" s="61">
        <v>4.0656524000000003</v>
      </c>
      <c r="CK2" s="61">
        <v>1.9583699999999999E-2</v>
      </c>
      <c r="CL2" s="61">
        <v>4.5878490000000003</v>
      </c>
      <c r="CM2" s="61">
        <v>3.0314679999999998</v>
      </c>
      <c r="CN2" s="61">
        <v>1891.2692</v>
      </c>
      <c r="CO2" s="61">
        <v>3274.7316999999998</v>
      </c>
      <c r="CP2" s="61">
        <v>2328.2973999999999</v>
      </c>
      <c r="CQ2" s="61">
        <v>816.35709999999995</v>
      </c>
      <c r="CR2" s="61">
        <v>447.59309999999999</v>
      </c>
      <c r="CS2" s="61">
        <v>257.85208</v>
      </c>
      <c r="CT2" s="61">
        <v>1895.2009</v>
      </c>
      <c r="CU2" s="61">
        <v>1224.3209999999999</v>
      </c>
      <c r="CV2" s="61">
        <v>730.71249999999998</v>
      </c>
      <c r="CW2" s="61">
        <v>1469.9349</v>
      </c>
      <c r="CX2" s="61">
        <v>397.34320000000002</v>
      </c>
      <c r="CY2" s="61">
        <v>2313.6685000000002</v>
      </c>
      <c r="CZ2" s="61">
        <v>1284.1135999999999</v>
      </c>
      <c r="DA2" s="61">
        <v>2803.1466999999998</v>
      </c>
      <c r="DB2" s="61">
        <v>2543.3254000000002</v>
      </c>
      <c r="DC2" s="61">
        <v>4090.2332000000001</v>
      </c>
      <c r="DD2" s="61">
        <v>7370.7070000000003</v>
      </c>
      <c r="DE2" s="61">
        <v>1597.8295000000001</v>
      </c>
      <c r="DF2" s="61">
        <v>2932.3582000000001</v>
      </c>
      <c r="DG2" s="61">
        <v>1642.5841</v>
      </c>
      <c r="DH2" s="61">
        <v>116.07034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50.132420000000003</v>
      </c>
      <c r="B6">
        <f>BB2</f>
        <v>13.117521999999999</v>
      </c>
      <c r="C6">
        <f>BC2</f>
        <v>19.3264</v>
      </c>
      <c r="D6">
        <f>BD2</f>
        <v>17.655843999999998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13" sqref="G1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23809</v>
      </c>
      <c r="C2" s="56">
        <f ca="1">YEAR(TODAY())-YEAR(B2)+IF(TODAY()&gt;=DATE(YEAR(TODAY()),MONTH(B2),DAY(B2)),0,-1)</f>
        <v>56</v>
      </c>
      <c r="E2" s="52">
        <v>161.69999999999999</v>
      </c>
      <c r="F2" s="53" t="s">
        <v>275</v>
      </c>
      <c r="G2" s="52">
        <v>63.1</v>
      </c>
      <c r="H2" s="51" t="s">
        <v>40</v>
      </c>
      <c r="I2" s="72">
        <f>ROUND(G3/E3^2,1)</f>
        <v>24.1</v>
      </c>
    </row>
    <row r="3" spans="1:9" x14ac:dyDescent="0.3">
      <c r="E3" s="51">
        <f>E2/100</f>
        <v>1.617</v>
      </c>
      <c r="F3" s="51" t="s">
        <v>39</v>
      </c>
      <c r="G3" s="51">
        <f>G2</f>
        <v>63.1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44498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19"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이원용, ID : H1900956)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10월 29일 10:53:27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21" sqref="AA2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44498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56</v>
      </c>
      <c r="G12" s="137"/>
      <c r="H12" s="137"/>
      <c r="I12" s="137"/>
      <c r="K12" s="128">
        <f>'개인정보 및 신체계측 입력'!E2</f>
        <v>161.69999999999999</v>
      </c>
      <c r="L12" s="129"/>
      <c r="M12" s="122">
        <f>'개인정보 및 신체계측 입력'!G2</f>
        <v>63.1</v>
      </c>
      <c r="N12" s="123"/>
      <c r="O12" s="118" t="s">
        <v>270</v>
      </c>
      <c r="P12" s="112"/>
      <c r="Q12" s="115">
        <f>'개인정보 및 신체계측 입력'!I2</f>
        <v>24.1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이원용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69.122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12.81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18.068000000000001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21.4</v>
      </c>
      <c r="L72" s="36" t="s">
        <v>52</v>
      </c>
      <c r="M72" s="36">
        <f>ROUND('DRIs DATA'!K8,1)</f>
        <v>6.6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77.81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190.47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155.16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147.62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59.45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331.87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157.5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2021-10-29T02:00:22Z</dcterms:modified>
</cp:coreProperties>
</file>