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<sst xmlns="http://schemas.openxmlformats.org/spreadsheetml/2006/main" count="692" uniqueCount="337">
  <si>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</si>
  <si>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</si>
  <si>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</si>
  <si>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</si>
  <si>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</si>
  <si>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</si>
  <si>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</si>
  <si>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</si>
  <si>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</si>
  <si>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</si>
  <si>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</si>
  <si>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</si>
  <si>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</si>
  <si>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</si>
  <si>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</si>
  <si>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</si>
  <si>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</si>
  <si>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</si>
  <si>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</si>
  <si>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</si>
  <si>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</si>
  <si>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</si>
  <si>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</si>
  <si>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</si>
  <si>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</si>
  <si>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</si>
  <si>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</si>
  <si>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</si>
  <si>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</si>
  <si>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</si>
  <si>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</si>
  <si>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</si>
  <si>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</si>
  <si>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</si>
  <si>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</si>
  <si>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</si>
  <si>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</si>
  <si>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</si>
  <si>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</si>
  <si>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</si>
  <si>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</si>
  <si>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</si>
  <si>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</si>
  <si>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</si>
  <si>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</si>
  <si>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</si>
  <si>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</si>
  <si>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</si>
  <si>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</si>
  <si>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</si>
  <si>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</si>
  <si>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</si>
  <si>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</si>
  <si>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</si>
  <si>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</si>
  <si>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</si>
  <si>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</si>
  <si>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</si>
  <si>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</si>
  <si>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</si>
  <si>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</si>
  <si>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</si>
  <si>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</si>
  <si>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</si>
  <si>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</si>
  <si>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</si>
  <si>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</si>
  <si>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</si>
  <si>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</si>
  <si>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</si>
  <si>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</si>
  <si>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</si>
  <si>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</si>
  <si>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</si>
  <si>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</si>
  <si>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</si>
  <si>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</si>
  <si>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</si>
  <si>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</si>
  <si>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</si>
  <si>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</si>
  <si>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</si>
  <si>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</si>
  <si>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</si>
  <si>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</si>
  <si>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</si>
  <si>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</si>
  <si>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</si>
  <si>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</si>
  <si>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</si>
  <si>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</si>
  <si>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</si>
  <si>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</si>
  <si>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</si>
  <si>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</si>
  <si>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</si>
  <si>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</si>
  <si>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</si>
  <si>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</si>
  <si>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</si>
  <si>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</si>
  <si>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</si>
  <si>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</si>
  <si>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</si>
  <si>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</si>
  <si>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</si>
  <si>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</si>
  <si>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</si>
  <si>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</si>
  <si>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</si>
  <si>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</si>
  <si>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</si>
  <si>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</si>
  <si>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</si>
  <si>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</si>
  <si>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</si>
  <si>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</si>
  <si>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</si>
  <si>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</si>
  <si>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</si>
  <si>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</si>
  <si>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</si>
  <si>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</si>
  <si>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</si>
  <si>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</si>
  <si>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</si>
  <si>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</si>
  <si>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</si>
  <si>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</si>
  <si>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</si>
  <si>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</si>
  <si>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</si>
  <si>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</si>
  <si>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</si>
  <si>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</si>
  <si>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</si>
  <si>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</si>
  <si>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</si>
  <si>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</si>
  <si>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</si>
  <si>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</si>
  <si>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</si>
  <si>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</si>
  <si>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</si>
  <si>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</si>
  <si>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</si>
  <si>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</si>
  <si>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</si>
  <si>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</si>
  <si>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</si>
  <si>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</si>
  <si>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</si>
  <si>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</si>
  <si>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</si>
  <si>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</si>
  <si>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</si>
  <si>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</si>
  <si>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</si>
  <si>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</si>
  <si>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</si>
  <si>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</si>
  <si>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</si>
  <si>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</si>
  <si>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</si>
  <si>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</si>
  <si>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</si>
  <si>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</si>
  <si>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</si>
  <si>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</si>
  <si>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</si>
  <si>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</si>
  <si>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</si>
  <si>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</si>
  <si>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</si>
  <si>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</si>
  <si>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</si>
  <si>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</si>
  <si>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</si>
  <si>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</si>
  <si>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</si>
  <si>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</si>
  <si>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</si>
  <si>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</si>
  <si>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</si>
  <si>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</si>
  <si>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</si>
  <si>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</si>
  <si>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</si>
  <si>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</si>
  <si>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</si>
  <si>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</si>
  <si>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</si>
  <si>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</si>
  <si>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</si>
  <si>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</si>
  <si>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</si>
  <si>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</si>
  <si>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</si>
  <si>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</si>
  <si>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</si>
  <si>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</si>
  <si>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</si>
  <si>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</si>
  <si>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</si>
  <si>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</si>
  <si>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</si>
  <si>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</si>
  <si>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</si>
  <si>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</si>
  <si>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</si>
  <si>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</si>
  <si>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</si>
  <si>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</si>
  <si>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</si>
  <si>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</si>
  <si>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</si>
  <si>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</si>
  <si>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</si>
  <si>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</si>
  <si>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</si>
  <si>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</si>
  <si>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</si>
  <si>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</si>
  <si>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</si>
  <si>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</si>
  <si>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</si>
  <si>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</si>
  <si>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</si>
  <si>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</si>
  <si>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</si>
  <si>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</si>
  <si>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</si>
  <si>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</si>
  <si>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</si>
  <si>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</si>
  <si>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</si>
  <si>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</si>
  <si>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</si>
  <si>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</si>
  <si>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</si>
  <si>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</si>
  <si>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</si>
  <si>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</si>
  <si>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</si>
  <si>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</si>
  <si>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</si>
  <si>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</si>
  <si>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</si>
  <si>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</si>
  <si>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</si>
  <si>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</si>
  <si>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</si>
  <si>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</si>
  <si>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</si>
  <si>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</si>
  <si>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</si>
  <si>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</si>
  <si>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</si>
  <si>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</si>
  <si>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</si>
  <si>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</si>
  <si>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</si>
  <si>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</si>
  <si>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</si>
  <si>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</si>
  <si>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</si>
  <si>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</si>
  <si>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</si>
  <si>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</si>
  <si>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</si>
  <si>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</si>
  <si>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</si>
  <si>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</si>
  <si>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</si>
  <si>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</si>
  <si>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</si>
  <si>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</si>
  <si>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지방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</si>
  <si>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</si>
  <si>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</si>
  <si>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</si>
  <si>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</si>
  <si>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</si>
  <si>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</si>
  <si>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</si>
  <si>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</si>
  <si>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</si>
  <si>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</si>
  <si>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</si>
  <si>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</si>
  <si>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</si>
  <si>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</si>
  <si>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</si>
  <si>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</si>
  <si>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</si>
  <si>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</si>
  <si>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</si>
  <si>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</si>
  <si>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</si>
  <si>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</si>
  <si>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</si>
  <si>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</si>
  <si>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</si>
  <si>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</si>
  <si>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</si>
  <si>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</si>
  <si>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</si>
  <si>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</si>
  <si>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철</t>
    <phoneticPr fontId="1" type="noConversion"/>
  </si>
  <si>
    <t>요오드</t>
    <phoneticPr fontId="1" type="noConversion"/>
  </si>
  <si>
    <t>정보</t>
    <phoneticPr fontId="1" type="noConversion"/>
  </si>
  <si>
    <t>n-3불포화</t>
    <phoneticPr fontId="1" type="noConversion"/>
  </si>
  <si>
    <t>수용성 비타민</t>
    <phoneticPr fontId="1" type="noConversion"/>
  </si>
  <si>
    <t>비타민C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</si>
  <si>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</si>
  <si>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</si>
  <si>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</si>
  <si>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마그네슘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</si>
  <si>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</si>
  <si>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</si>
  <si>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</si>
  <si>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엽산</t>
    <phoneticPr fontId="1" type="noConversion"/>
  </si>
  <si>
    <t>평균필요량</t>
    <phoneticPr fontId="1" type="noConversion"/>
  </si>
  <si>
    <t>불포화지방산</t>
    <phoneticPr fontId="1" type="noConversion"/>
  </si>
  <si>
    <t>필요추정량</t>
    <phoneticPr fontId="1" type="noConversion"/>
  </si>
  <si>
    <t>권장섭취량</t>
    <phoneticPr fontId="1" type="noConversion"/>
  </si>
  <si>
    <t>비타민E</t>
    <phoneticPr fontId="1" type="noConversion"/>
  </si>
  <si>
    <t>니아신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</si>
  <si>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</si>
  <si>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</si>
  <si>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</si>
  <si>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</si>
  <si>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(설문지 : FFQ 95문항 설문지, 사용자 : 오미숙, ID : H1900959)</t>
  </si>
  <si>
    <t>2021년 11월 01일 14:40:46</t>
  </si>
  <si>
    <t>H1900959</t>
  </si>
  <si>
    <t>오미숙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</si>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</sst>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94.584404000000006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36424"/>
        <c:axId val="602737208"/>
      </c:barChart>
      <c:catAx>
        <c:axId val="602736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37208"/>
        <c:crosses val="autoZero"/>
        <c:auto val="1"/>
        <c:lblAlgn val="ctr"/>
        <c:lblOffset val="100"/>
        <c:noMultiLvlLbl val="0"/>
      </c:catAx>
      <c:valAx>
        <c:axId val="602737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3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4.9032720000000003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08592"/>
        <c:axId val="602705456"/>
      </c:barChart>
      <c:catAx>
        <c:axId val="60270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05456"/>
        <c:crosses val="autoZero"/>
        <c:auto val="1"/>
        <c:lblAlgn val="ctr"/>
        <c:lblOffset val="100"/>
        <c:noMultiLvlLbl val="0"/>
      </c:catAx>
      <c:valAx>
        <c:axId val="602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0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5.148002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08984"/>
        <c:axId val="602711336"/>
      </c:barChart>
      <c:catAx>
        <c:axId val="60270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11336"/>
        <c:crosses val="autoZero"/>
        <c:auto val="1"/>
        <c:lblAlgn val="ctr"/>
        <c:lblOffset val="100"/>
        <c:noMultiLvlLbl val="0"/>
      </c:catAx>
      <c:valAx>
        <c:axId val="602711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0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1859.7306000000001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10160"/>
        <c:axId val="602710552"/>
      </c:barChart>
      <c:catAx>
        <c:axId val="60271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10552"/>
        <c:crosses val="autoZero"/>
        <c:auto val="1"/>
        <c:lblAlgn val="ctr"/>
        <c:lblOffset val="100"/>
        <c:noMultiLvlLbl val="0"/>
      </c:catAx>
      <c:valAx>
        <c:axId val="602710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1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6274.9809999999998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15256"/>
        <c:axId val="602715648"/>
      </c:barChart>
      <c:catAx>
        <c:axId val="60271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15648"/>
        <c:crosses val="autoZero"/>
        <c:auto val="1"/>
        <c:lblAlgn val="ctr"/>
        <c:lblOffset val="100"/>
        <c:noMultiLvlLbl val="0"/>
      </c:catAx>
      <c:valAx>
        <c:axId val="6027156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1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279.64785999999998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06240"/>
        <c:axId val="602709768"/>
      </c:barChart>
      <c:catAx>
        <c:axId val="60270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09768"/>
        <c:crosses val="autoZero"/>
        <c:auto val="1"/>
        <c:lblAlgn val="ctr"/>
        <c:lblOffset val="100"/>
        <c:noMultiLvlLbl val="0"/>
      </c:catAx>
      <c:valAx>
        <c:axId val="602709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0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264.12875000000003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10944"/>
        <c:axId val="602711728"/>
      </c:barChart>
      <c:catAx>
        <c:axId val="60271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11728"/>
        <c:crosses val="autoZero"/>
        <c:auto val="1"/>
        <c:lblAlgn val="ctr"/>
        <c:lblOffset val="100"/>
        <c:noMultiLvlLbl val="0"/>
      </c:catAx>
      <c:valAx>
        <c:axId val="60271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1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15.244078999999999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20352"/>
        <c:axId val="602718392"/>
      </c:barChart>
      <c:catAx>
        <c:axId val="60272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18392"/>
        <c:crosses val="autoZero"/>
        <c:auto val="1"/>
        <c:lblAlgn val="ctr"/>
        <c:lblOffset val="100"/>
        <c:noMultiLvlLbl val="0"/>
      </c:catAx>
      <c:valAx>
        <c:axId val="60271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1330.3613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25448"/>
        <c:axId val="602720744"/>
      </c:barChart>
      <c:catAx>
        <c:axId val="60272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20744"/>
        <c:crosses val="autoZero"/>
        <c:auto val="1"/>
        <c:lblAlgn val="ctr"/>
        <c:lblOffset val="100"/>
        <c:noMultiLvlLbl val="0"/>
      </c:catAx>
      <c:valAx>
        <c:axId val="6027207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2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2.2816568999999998E-2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57248"/>
        <c:axId val="529158816"/>
      </c:barChart>
      <c:catAx>
        <c:axId val="5291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58816"/>
        <c:crosses val="autoZero"/>
        <c:auto val="1"/>
        <c:lblAlgn val="ctr"/>
        <c:lblOffset val="100"/>
        <c:noMultiLvlLbl val="0"/>
      </c:catAx>
      <c:valAx>
        <c:axId val="52915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5.6618890000000004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53720"/>
        <c:axId val="529163128"/>
      </c:barChart>
      <c:catAx>
        <c:axId val="52915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3128"/>
        <c:crosses val="autoZero"/>
        <c:auto val="1"/>
        <c:lblAlgn val="ctr"/>
        <c:lblOffset val="100"/>
        <c:noMultiLvlLbl val="0"/>
      </c:catAx>
      <c:valAx>
        <c:axId val="529163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49.603515999999999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36032"/>
        <c:axId val="602732896"/>
      </c:barChart>
      <c:catAx>
        <c:axId val="60273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32896"/>
        <c:crosses val="autoZero"/>
        <c:auto val="1"/>
        <c:lblAlgn val="ctr"/>
        <c:lblOffset val="100"/>
        <c:noMultiLvlLbl val="0"/>
      </c:catAx>
      <c:valAx>
        <c:axId val="602732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3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149.92578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56856"/>
        <c:axId val="529161168"/>
      </c:barChart>
      <c:catAx>
        <c:axId val="52915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1168"/>
        <c:crosses val="autoZero"/>
        <c:auto val="1"/>
        <c:lblAlgn val="ctr"/>
        <c:lblOffset val="100"/>
        <c:noMultiLvlLbl val="0"/>
      </c:catAx>
      <c:valAx>
        <c:axId val="52916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101.5834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59208"/>
        <c:axId val="529165088"/>
      </c:barChart>
      <c:catAx>
        <c:axId val="52915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5088"/>
        <c:crosses val="autoZero"/>
        <c:auto val="1"/>
        <c:lblAlgn val="ctr"/>
        <c:lblOffset val="100"/>
        <c:noMultiLvlLbl val="0"/>
      </c:catAx>
      <c:valAx>
        <c:axId val="52916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6.4059999999999997</c:v>
                </c:pt>
                <c:pt idx="1">
                  <c:v>13.75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163912"/>
        <c:axId val="529154112"/>
      </c:barChart>
      <c:catAx>
        <c:axId val="5291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54112"/>
        <c:crosses val="autoZero"/>
        <c:auto val="1"/>
        <c:lblAlgn val="ctr"/>
        <c:lblOffset val="100"/>
        <c:noMultiLvlLbl val="0"/>
      </c:catAx>
      <c:valAx>
        <c:axId val="52915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14.220841999999999</c:v>
                </c:pt>
                <c:pt idx="1">
                  <c:v>16.240282000000001</c:v>
                </c:pt>
                <c:pt idx="2">
                  <c:v>17.380607999999999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1144.6914999999999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60776"/>
        <c:axId val="529161952"/>
      </c:barChart>
      <c:catAx>
        <c:axId val="52916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1952"/>
        <c:crosses val="autoZero"/>
        <c:auto val="1"/>
        <c:lblAlgn val="ctr"/>
        <c:lblOffset val="100"/>
        <c:noMultiLvlLbl val="0"/>
      </c:catAx>
      <c:valAx>
        <c:axId val="529161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6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38.411720000000003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57640"/>
        <c:axId val="529164696"/>
      </c:barChart>
      <c:catAx>
        <c:axId val="52915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4696"/>
        <c:crosses val="autoZero"/>
        <c:auto val="1"/>
        <c:lblAlgn val="ctr"/>
        <c:lblOffset val="100"/>
        <c:noMultiLvlLbl val="0"/>
      </c:catAx>
      <c:valAx>
        <c:axId val="52916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76.292000000000002</c:v>
                </c:pt>
                <c:pt idx="1">
                  <c:v>9.577</c:v>
                </c:pt>
                <c:pt idx="2">
                  <c:v>14.131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154504"/>
        <c:axId val="529154896"/>
      </c:barChart>
      <c:catAx>
        <c:axId val="52915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54896"/>
        <c:crosses val="autoZero"/>
        <c:auto val="1"/>
        <c:lblAlgn val="ctr"/>
        <c:lblOffset val="100"/>
        <c:noMultiLvlLbl val="0"/>
      </c:catAx>
      <c:valAx>
        <c:axId val="52915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2966.2516999999998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55680"/>
        <c:axId val="529155288"/>
      </c:barChart>
      <c:catAx>
        <c:axId val="52915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55288"/>
        <c:crosses val="autoZero"/>
        <c:auto val="1"/>
        <c:lblAlgn val="ctr"/>
        <c:lblOffset val="100"/>
        <c:noMultiLvlLbl val="0"/>
      </c:catAx>
      <c:valAx>
        <c:axId val="529155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313.44742000000002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60384"/>
        <c:axId val="529156464"/>
      </c:barChart>
      <c:catAx>
        <c:axId val="52916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56464"/>
        <c:crosses val="autoZero"/>
        <c:auto val="1"/>
        <c:lblAlgn val="ctr"/>
        <c:lblOffset val="100"/>
        <c:noMultiLvlLbl val="0"/>
      </c:catAx>
      <c:valAx>
        <c:axId val="529156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989.31550000000004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68616"/>
        <c:axId val="529167832"/>
      </c:barChart>
      <c:catAx>
        <c:axId val="52916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7832"/>
        <c:crosses val="autoZero"/>
        <c:auto val="1"/>
        <c:lblAlgn val="ctr"/>
        <c:lblOffset val="100"/>
        <c:noMultiLvlLbl val="0"/>
      </c:catAx>
      <c:valAx>
        <c:axId val="52916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6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4.6331595999999999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31328"/>
        <c:axId val="602736816"/>
      </c:barChart>
      <c:catAx>
        <c:axId val="6027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36816"/>
        <c:crosses val="autoZero"/>
        <c:auto val="1"/>
        <c:lblAlgn val="ctr"/>
        <c:lblOffset val="100"/>
        <c:noMultiLvlLbl val="0"/>
      </c:catAx>
      <c:valAx>
        <c:axId val="60273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11081.643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66656"/>
        <c:axId val="529167048"/>
      </c:barChart>
      <c:catAx>
        <c:axId val="52916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7048"/>
        <c:crosses val="autoZero"/>
        <c:auto val="1"/>
        <c:lblAlgn val="ctr"/>
        <c:lblOffset val="100"/>
        <c:noMultiLvlLbl val="0"/>
      </c:catAx>
      <c:valAx>
        <c:axId val="52916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6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28.118200000000002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66928"/>
        <c:axId val="524365360"/>
      </c:barChart>
      <c:catAx>
        <c:axId val="52436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65360"/>
        <c:crosses val="autoZero"/>
        <c:auto val="1"/>
        <c:lblAlgn val="ctr"/>
        <c:lblOffset val="100"/>
        <c:noMultiLvlLbl val="0"/>
      </c:catAx>
      <c:valAx>
        <c:axId val="52436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6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2.8143482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65752"/>
        <c:axId val="524377512"/>
      </c:barChart>
      <c:catAx>
        <c:axId val="5243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77512"/>
        <c:crosses val="autoZero"/>
        <c:auto val="1"/>
        <c:lblAlgn val="ctr"/>
        <c:lblOffset val="100"/>
        <c:noMultiLvlLbl val="0"/>
      </c:catAx>
      <c:valAx>
        <c:axId val="524377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6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572.27530000000002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30936"/>
        <c:axId val="602734072"/>
      </c:barChart>
      <c:catAx>
        <c:axId val="60273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34072"/>
        <c:crosses val="autoZero"/>
        <c:auto val="1"/>
        <c:lblAlgn val="ctr"/>
        <c:lblOffset val="100"/>
        <c:noMultiLvlLbl val="0"/>
      </c:catAx>
      <c:valAx>
        <c:axId val="60273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3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2.4943428000000001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16040"/>
        <c:axId val="602707808"/>
      </c:barChart>
      <c:catAx>
        <c:axId val="60271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07808"/>
        <c:crosses val="autoZero"/>
        <c:auto val="1"/>
        <c:lblAlgn val="ctr"/>
        <c:lblOffset val="100"/>
        <c:noMultiLvlLbl val="0"/>
      </c:catAx>
      <c:valAx>
        <c:axId val="602707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1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26.493469999999999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12512"/>
        <c:axId val="602708200"/>
      </c:barChart>
      <c:catAx>
        <c:axId val="60271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08200"/>
        <c:crosses val="autoZero"/>
        <c:auto val="1"/>
        <c:lblAlgn val="ctr"/>
        <c:lblOffset val="100"/>
        <c:noMultiLvlLbl val="0"/>
      </c:catAx>
      <c:valAx>
        <c:axId val="60270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1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2.8143482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12904"/>
        <c:axId val="602713296"/>
      </c:barChart>
      <c:catAx>
        <c:axId val="60271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13296"/>
        <c:crosses val="autoZero"/>
        <c:auto val="1"/>
        <c:lblAlgn val="ctr"/>
        <c:lblOffset val="100"/>
        <c:noMultiLvlLbl val="0"/>
      </c:catAx>
      <c:valAx>
        <c:axId val="60271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1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1018.83405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16432"/>
        <c:axId val="602713688"/>
      </c:barChart>
      <c:catAx>
        <c:axId val="60271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13688"/>
        <c:crosses val="autoZero"/>
        <c:auto val="1"/>
        <c:lblAlgn val="ctr"/>
        <c:lblOffset val="100"/>
        <c:noMultiLvlLbl val="0"/>
      </c:catAx>
      <c:valAx>
        <c:axId val="60271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1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10.79444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707416"/>
        <c:axId val="602714080"/>
      </c:barChart>
      <c:catAx>
        <c:axId val="60270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714080"/>
        <c:crosses val="autoZero"/>
        <c:auto val="1"/>
        <c:lblAlgn val="ctr"/>
        <c:lblOffset val="100"/>
        <c:noMultiLvlLbl val="0"/>
      </c:catAx>
      <c:valAx>
        <c:axId val="60271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70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오미숙, ID : H1900959)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01일 14:40:46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2966.2516999999998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94.584404000000006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49.603515999999999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76.292000000000002</v>
      </c>
      <c r="G8" s="59">
        <f>'DRIs DATA 입력'!G8</f>
        <v>9.577</v>
      </c>
      <c r="H8" s="59">
        <f>'DRIs DATA 입력'!H8</f>
        <v>14.131</v>
      </c>
      <c r="I8" s="46"/>
      <c r="J8" s="59" t="s">
        <v>215</v>
      </c>
      <c r="K8" s="59">
        <f>'DRIs DATA 입력'!K8</f>
        <v>6.4059999999999997</v>
      </c>
      <c r="L8" s="59">
        <f>'DRIs DATA 입력'!L8</f>
        <v>13.75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1144.6914999999999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38.411720000000003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4.6331595999999999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572.27530000000002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313.44742000000002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2.9441291999999999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2.4943428000000001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26.493469999999999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2.8143482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1018.83405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10.79444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4.9032720000000003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5.148002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989.31550000000004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1859.7306000000001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11081.643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6274.9809999999998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279.64785999999998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264.12875000000003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28.118200000000002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15.244078999999999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1330.3613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2.2816568999999998E-2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5.6618890000000004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149.92578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101.5834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2" sqref="G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310</v>
      </c>
      <c r="B1" s="61" t="s">
        <v>332</v>
      </c>
      <c r="G1" s="62" t="s">
        <v>292</v>
      </c>
      <c r="H1" s="61" t="s">
        <v>333</v>
      </c>
    </row>
    <row r="3" spans="1:27" x14ac:dyDescent="0.3">
      <c r="A3" s="68" t="s">
        <v>293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294</v>
      </c>
      <c r="B4" s="67"/>
      <c r="C4" s="67"/>
      <c r="E4" s="69" t="s">
        <v>295</v>
      </c>
      <c r="F4" s="70"/>
      <c r="G4" s="70"/>
      <c r="H4" s="71"/>
      <c r="J4" s="69" t="s">
        <v>323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296</v>
      </c>
      <c r="V4" s="67"/>
      <c r="W4" s="67"/>
      <c r="X4" s="67"/>
      <c r="Y4" s="67"/>
      <c r="Z4" s="67"/>
    </row>
    <row r="5" spans="1:27" x14ac:dyDescent="0.3">
      <c r="A5" s="65"/>
      <c r="B5" s="65" t="s">
        <v>324</v>
      </c>
      <c r="C5" s="65" t="s">
        <v>276</v>
      </c>
      <c r="E5" s="65"/>
      <c r="F5" s="65" t="s">
        <v>49</v>
      </c>
      <c r="G5" s="65" t="s">
        <v>277</v>
      </c>
      <c r="H5" s="65" t="s">
        <v>45</v>
      </c>
      <c r="J5" s="65"/>
      <c r="K5" s="65" t="s">
        <v>311</v>
      </c>
      <c r="L5" s="65" t="s">
        <v>297</v>
      </c>
      <c r="N5" s="65"/>
      <c r="O5" s="65" t="s">
        <v>322</v>
      </c>
      <c r="P5" s="65" t="s">
        <v>325</v>
      </c>
      <c r="Q5" s="65" t="s">
        <v>299</v>
      </c>
      <c r="R5" s="65" t="s">
        <v>298</v>
      </c>
      <c r="S5" s="65" t="s">
        <v>276</v>
      </c>
      <c r="U5" s="65"/>
      <c r="V5" s="65" t="s">
        <v>322</v>
      </c>
      <c r="W5" s="65" t="s">
        <v>325</v>
      </c>
      <c r="X5" s="65" t="s">
        <v>299</v>
      </c>
      <c r="Y5" s="65" t="s">
        <v>298</v>
      </c>
      <c r="Z5" s="65" t="s">
        <v>276</v>
      </c>
    </row>
    <row r="6" spans="1:27" x14ac:dyDescent="0.3">
      <c r="A6" s="65" t="s">
        <v>294</v>
      </c>
      <c r="B6" s="65">
        <v>1800</v>
      </c>
      <c r="C6" s="65">
        <v>2966.2516999999998</v>
      </c>
      <c r="E6" s="65" t="s">
        <v>300</v>
      </c>
      <c r="F6" s="65">
        <v>55</v>
      </c>
      <c r="G6" s="65">
        <v>15</v>
      </c>
      <c r="H6" s="65">
        <v>7</v>
      </c>
      <c r="J6" s="65" t="s">
        <v>300</v>
      </c>
      <c r="K6" s="65">
        <v>0.1</v>
      </c>
      <c r="L6" s="65">
        <v>4</v>
      </c>
      <c r="N6" s="65" t="s">
        <v>301</v>
      </c>
      <c r="O6" s="65">
        <v>40</v>
      </c>
      <c r="P6" s="65">
        <v>50</v>
      </c>
      <c r="Q6" s="65">
        <v>0</v>
      </c>
      <c r="R6" s="65">
        <v>0</v>
      </c>
      <c r="S6" s="65">
        <v>94.584404000000006</v>
      </c>
      <c r="U6" s="65" t="s">
        <v>278</v>
      </c>
      <c r="V6" s="65">
        <v>0</v>
      </c>
      <c r="W6" s="65">
        <v>0</v>
      </c>
      <c r="X6" s="65">
        <v>20</v>
      </c>
      <c r="Y6" s="65">
        <v>0</v>
      </c>
      <c r="Z6" s="65">
        <v>49.603515999999999</v>
      </c>
    </row>
    <row r="7" spans="1:27" x14ac:dyDescent="0.3">
      <c r="E7" s="65" t="s">
        <v>279</v>
      </c>
      <c r="F7" s="65">
        <v>65</v>
      </c>
      <c r="G7" s="65">
        <v>30</v>
      </c>
      <c r="H7" s="65">
        <v>20</v>
      </c>
      <c r="J7" s="65" t="s">
        <v>279</v>
      </c>
      <c r="K7" s="65">
        <v>1</v>
      </c>
      <c r="L7" s="65">
        <v>10</v>
      </c>
    </row>
    <row r="8" spans="1:27" x14ac:dyDescent="0.3">
      <c r="E8" s="65" t="s">
        <v>302</v>
      </c>
      <c r="F8" s="65">
        <v>76.292000000000002</v>
      </c>
      <c r="G8" s="65">
        <v>9.577</v>
      </c>
      <c r="H8" s="65">
        <v>14.131</v>
      </c>
      <c r="J8" s="65" t="s">
        <v>302</v>
      </c>
      <c r="K8" s="65">
        <v>6.4059999999999997</v>
      </c>
      <c r="L8" s="65">
        <v>13.75</v>
      </c>
    </row>
    <row r="13" spans="1:27" x14ac:dyDescent="0.3">
      <c r="A13" s="66" t="s">
        <v>280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281</v>
      </c>
      <c r="B14" s="67"/>
      <c r="C14" s="67"/>
      <c r="D14" s="67"/>
      <c r="E14" s="67"/>
      <c r="F14" s="67"/>
      <c r="H14" s="67" t="s">
        <v>326</v>
      </c>
      <c r="I14" s="67"/>
      <c r="J14" s="67"/>
      <c r="K14" s="67"/>
      <c r="L14" s="67"/>
      <c r="M14" s="67"/>
      <c r="O14" s="67" t="s">
        <v>303</v>
      </c>
      <c r="P14" s="67"/>
      <c r="Q14" s="67"/>
      <c r="R14" s="67"/>
      <c r="S14" s="67"/>
      <c r="T14" s="67"/>
      <c r="V14" s="67" t="s">
        <v>282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322</v>
      </c>
      <c r="C15" s="65" t="s">
        <v>325</v>
      </c>
      <c r="D15" s="65" t="s">
        <v>299</v>
      </c>
      <c r="E15" s="65" t="s">
        <v>298</v>
      </c>
      <c r="F15" s="65" t="s">
        <v>276</v>
      </c>
      <c r="H15" s="65"/>
      <c r="I15" s="65" t="s">
        <v>322</v>
      </c>
      <c r="J15" s="65" t="s">
        <v>325</v>
      </c>
      <c r="K15" s="65" t="s">
        <v>299</v>
      </c>
      <c r="L15" s="65" t="s">
        <v>298</v>
      </c>
      <c r="M15" s="65" t="s">
        <v>276</v>
      </c>
      <c r="O15" s="65"/>
      <c r="P15" s="65" t="s">
        <v>322</v>
      </c>
      <c r="Q15" s="65" t="s">
        <v>325</v>
      </c>
      <c r="R15" s="65" t="s">
        <v>299</v>
      </c>
      <c r="S15" s="65" t="s">
        <v>298</v>
      </c>
      <c r="T15" s="65" t="s">
        <v>276</v>
      </c>
      <c r="V15" s="65"/>
      <c r="W15" s="65" t="s">
        <v>322</v>
      </c>
      <c r="X15" s="65" t="s">
        <v>325</v>
      </c>
      <c r="Y15" s="65" t="s">
        <v>299</v>
      </c>
      <c r="Z15" s="65" t="s">
        <v>298</v>
      </c>
      <c r="AA15" s="65" t="s">
        <v>276</v>
      </c>
    </row>
    <row r="16" spans="1:27" x14ac:dyDescent="0.3">
      <c r="A16" s="65" t="s">
        <v>304</v>
      </c>
      <c r="B16" s="65">
        <v>430</v>
      </c>
      <c r="C16" s="65">
        <v>600</v>
      </c>
      <c r="D16" s="65">
        <v>0</v>
      </c>
      <c r="E16" s="65">
        <v>3000</v>
      </c>
      <c r="F16" s="65">
        <v>1144.6914999999999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38.411720000000003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4.6331595999999999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572.27530000000002</v>
      </c>
    </row>
    <row r="23" spans="1:62" x14ac:dyDescent="0.3">
      <c r="A23" s="66" t="s">
        <v>312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313</v>
      </c>
      <c r="B24" s="67"/>
      <c r="C24" s="67"/>
      <c r="D24" s="67"/>
      <c r="E24" s="67"/>
      <c r="F24" s="67"/>
      <c r="H24" s="67" t="s">
        <v>283</v>
      </c>
      <c r="I24" s="67"/>
      <c r="J24" s="67"/>
      <c r="K24" s="67"/>
      <c r="L24" s="67"/>
      <c r="M24" s="67"/>
      <c r="O24" s="67" t="s">
        <v>284</v>
      </c>
      <c r="P24" s="67"/>
      <c r="Q24" s="67"/>
      <c r="R24" s="67"/>
      <c r="S24" s="67"/>
      <c r="T24" s="67"/>
      <c r="V24" s="67" t="s">
        <v>327</v>
      </c>
      <c r="W24" s="67"/>
      <c r="X24" s="67"/>
      <c r="Y24" s="67"/>
      <c r="Z24" s="67"/>
      <c r="AA24" s="67"/>
      <c r="AC24" s="67" t="s">
        <v>285</v>
      </c>
      <c r="AD24" s="67"/>
      <c r="AE24" s="67"/>
      <c r="AF24" s="67"/>
      <c r="AG24" s="67"/>
      <c r="AH24" s="67"/>
      <c r="AJ24" s="67" t="s">
        <v>321</v>
      </c>
      <c r="AK24" s="67"/>
      <c r="AL24" s="67"/>
      <c r="AM24" s="67"/>
      <c r="AN24" s="67"/>
      <c r="AO24" s="67"/>
      <c r="AQ24" s="67" t="s">
        <v>286</v>
      </c>
      <c r="AR24" s="67"/>
      <c r="AS24" s="67"/>
      <c r="AT24" s="67"/>
      <c r="AU24" s="67"/>
      <c r="AV24" s="67"/>
      <c r="AX24" s="67" t="s">
        <v>305</v>
      </c>
      <c r="AY24" s="67"/>
      <c r="AZ24" s="67"/>
      <c r="BA24" s="67"/>
      <c r="BB24" s="67"/>
      <c r="BC24" s="67"/>
      <c r="BE24" s="67" t="s">
        <v>314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322</v>
      </c>
      <c r="C25" s="65" t="s">
        <v>325</v>
      </c>
      <c r="D25" s="65" t="s">
        <v>299</v>
      </c>
      <c r="E25" s="65" t="s">
        <v>298</v>
      </c>
      <c r="F25" s="65" t="s">
        <v>276</v>
      </c>
      <c r="H25" s="65"/>
      <c r="I25" s="65" t="s">
        <v>322</v>
      </c>
      <c r="J25" s="65" t="s">
        <v>325</v>
      </c>
      <c r="K25" s="65" t="s">
        <v>299</v>
      </c>
      <c r="L25" s="65" t="s">
        <v>298</v>
      </c>
      <c r="M25" s="65" t="s">
        <v>276</v>
      </c>
      <c r="O25" s="65"/>
      <c r="P25" s="65" t="s">
        <v>322</v>
      </c>
      <c r="Q25" s="65" t="s">
        <v>325</v>
      </c>
      <c r="R25" s="65" t="s">
        <v>299</v>
      </c>
      <c r="S25" s="65" t="s">
        <v>298</v>
      </c>
      <c r="T25" s="65" t="s">
        <v>276</v>
      </c>
      <c r="V25" s="65"/>
      <c r="W25" s="65" t="s">
        <v>322</v>
      </c>
      <c r="X25" s="65" t="s">
        <v>325</v>
      </c>
      <c r="Y25" s="65" t="s">
        <v>299</v>
      </c>
      <c r="Z25" s="65" t="s">
        <v>298</v>
      </c>
      <c r="AA25" s="65" t="s">
        <v>276</v>
      </c>
      <c r="AC25" s="65"/>
      <c r="AD25" s="65" t="s">
        <v>322</v>
      </c>
      <c r="AE25" s="65" t="s">
        <v>325</v>
      </c>
      <c r="AF25" s="65" t="s">
        <v>299</v>
      </c>
      <c r="AG25" s="65" t="s">
        <v>298</v>
      </c>
      <c r="AH25" s="65" t="s">
        <v>276</v>
      </c>
      <c r="AJ25" s="65"/>
      <c r="AK25" s="65" t="s">
        <v>322</v>
      </c>
      <c r="AL25" s="65" t="s">
        <v>325</v>
      </c>
      <c r="AM25" s="65" t="s">
        <v>299</v>
      </c>
      <c r="AN25" s="65" t="s">
        <v>298</v>
      </c>
      <c r="AO25" s="65" t="s">
        <v>276</v>
      </c>
      <c r="AQ25" s="65"/>
      <c r="AR25" s="65" t="s">
        <v>322</v>
      </c>
      <c r="AS25" s="65" t="s">
        <v>325</v>
      </c>
      <c r="AT25" s="65" t="s">
        <v>299</v>
      </c>
      <c r="AU25" s="65" t="s">
        <v>298</v>
      </c>
      <c r="AV25" s="65" t="s">
        <v>276</v>
      </c>
      <c r="AX25" s="65"/>
      <c r="AY25" s="65" t="s">
        <v>322</v>
      </c>
      <c r="AZ25" s="65" t="s">
        <v>325</v>
      </c>
      <c r="BA25" s="65" t="s">
        <v>299</v>
      </c>
      <c r="BB25" s="65" t="s">
        <v>298</v>
      </c>
      <c r="BC25" s="65" t="s">
        <v>276</v>
      </c>
      <c r="BE25" s="65"/>
      <c r="BF25" s="65" t="s">
        <v>322</v>
      </c>
      <c r="BG25" s="65" t="s">
        <v>325</v>
      </c>
      <c r="BH25" s="65" t="s">
        <v>299</v>
      </c>
      <c r="BI25" s="65" t="s">
        <v>298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313.44742000000002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2.9441291999999999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2.4943428000000001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26.493469999999999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2.8143482</v>
      </c>
      <c r="AJ26" s="65" t="s">
        <v>287</v>
      </c>
      <c r="AK26" s="65">
        <v>320</v>
      </c>
      <c r="AL26" s="65">
        <v>400</v>
      </c>
      <c r="AM26" s="65">
        <v>0</v>
      </c>
      <c r="AN26" s="65">
        <v>1000</v>
      </c>
      <c r="AO26" s="65">
        <v>1018.83405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10.79444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4.9032720000000003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5.148002</v>
      </c>
    </row>
    <row r="33" spans="1:68" x14ac:dyDescent="0.3">
      <c r="A33" s="66" t="s">
        <v>315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306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316</v>
      </c>
      <c r="AD34" s="67"/>
      <c r="AE34" s="67"/>
      <c r="AF34" s="67"/>
      <c r="AG34" s="67"/>
      <c r="AH34" s="67"/>
      <c r="AJ34" s="67" t="s">
        <v>317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322</v>
      </c>
      <c r="C35" s="65" t="s">
        <v>325</v>
      </c>
      <c r="D35" s="65" t="s">
        <v>299</v>
      </c>
      <c r="E35" s="65" t="s">
        <v>298</v>
      </c>
      <c r="F35" s="65" t="s">
        <v>276</v>
      </c>
      <c r="H35" s="65"/>
      <c r="I35" s="65" t="s">
        <v>322</v>
      </c>
      <c r="J35" s="65" t="s">
        <v>325</v>
      </c>
      <c r="K35" s="65" t="s">
        <v>299</v>
      </c>
      <c r="L35" s="65" t="s">
        <v>298</v>
      </c>
      <c r="M35" s="65" t="s">
        <v>276</v>
      </c>
      <c r="O35" s="65"/>
      <c r="P35" s="65" t="s">
        <v>322</v>
      </c>
      <c r="Q35" s="65" t="s">
        <v>325</v>
      </c>
      <c r="R35" s="65" t="s">
        <v>299</v>
      </c>
      <c r="S35" s="65" t="s">
        <v>298</v>
      </c>
      <c r="T35" s="65" t="s">
        <v>276</v>
      </c>
      <c r="V35" s="65"/>
      <c r="W35" s="65" t="s">
        <v>322</v>
      </c>
      <c r="X35" s="65" t="s">
        <v>325</v>
      </c>
      <c r="Y35" s="65" t="s">
        <v>299</v>
      </c>
      <c r="Z35" s="65" t="s">
        <v>298</v>
      </c>
      <c r="AA35" s="65" t="s">
        <v>276</v>
      </c>
      <c r="AC35" s="65"/>
      <c r="AD35" s="65" t="s">
        <v>322</v>
      </c>
      <c r="AE35" s="65" t="s">
        <v>325</v>
      </c>
      <c r="AF35" s="65" t="s">
        <v>299</v>
      </c>
      <c r="AG35" s="65" t="s">
        <v>298</v>
      </c>
      <c r="AH35" s="65" t="s">
        <v>276</v>
      </c>
      <c r="AJ35" s="65"/>
      <c r="AK35" s="65" t="s">
        <v>322</v>
      </c>
      <c r="AL35" s="65" t="s">
        <v>325</v>
      </c>
      <c r="AM35" s="65" t="s">
        <v>299</v>
      </c>
      <c r="AN35" s="65" t="s">
        <v>298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989.31550000000004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1859.7306000000001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11081.643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6274.9809999999998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279.64785999999998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264.12875000000003</v>
      </c>
    </row>
    <row r="43" spans="1:68" x14ac:dyDescent="0.3">
      <c r="A43" s="66" t="s">
        <v>328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308</v>
      </c>
      <c r="B44" s="67"/>
      <c r="C44" s="67"/>
      <c r="D44" s="67"/>
      <c r="E44" s="67"/>
      <c r="F44" s="67"/>
      <c r="H44" s="67" t="s">
        <v>329</v>
      </c>
      <c r="I44" s="67"/>
      <c r="J44" s="67"/>
      <c r="K44" s="67"/>
      <c r="L44" s="67"/>
      <c r="M44" s="67"/>
      <c r="O44" s="67" t="s">
        <v>330</v>
      </c>
      <c r="P44" s="67"/>
      <c r="Q44" s="67"/>
      <c r="R44" s="67"/>
      <c r="S44" s="67"/>
      <c r="T44" s="67"/>
      <c r="V44" s="67" t="s">
        <v>318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309</v>
      </c>
      <c r="AK44" s="67"/>
      <c r="AL44" s="67"/>
      <c r="AM44" s="67"/>
      <c r="AN44" s="67"/>
      <c r="AO44" s="67"/>
      <c r="AQ44" s="67" t="s">
        <v>319</v>
      </c>
      <c r="AR44" s="67"/>
      <c r="AS44" s="67"/>
      <c r="AT44" s="67"/>
      <c r="AU44" s="67"/>
      <c r="AV44" s="67"/>
      <c r="AX44" s="67" t="s">
        <v>288</v>
      </c>
      <c r="AY44" s="67"/>
      <c r="AZ44" s="67"/>
      <c r="BA44" s="67"/>
      <c r="BB44" s="67"/>
      <c r="BC44" s="67"/>
      <c r="BE44" s="67" t="s">
        <v>320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322</v>
      </c>
      <c r="C45" s="65" t="s">
        <v>325</v>
      </c>
      <c r="D45" s="65" t="s">
        <v>299</v>
      </c>
      <c r="E45" s="65" t="s">
        <v>298</v>
      </c>
      <c r="F45" s="65" t="s">
        <v>276</v>
      </c>
      <c r="H45" s="65"/>
      <c r="I45" s="65" t="s">
        <v>322</v>
      </c>
      <c r="J45" s="65" t="s">
        <v>325</v>
      </c>
      <c r="K45" s="65" t="s">
        <v>299</v>
      </c>
      <c r="L45" s="65" t="s">
        <v>298</v>
      </c>
      <c r="M45" s="65" t="s">
        <v>276</v>
      </c>
      <c r="O45" s="65"/>
      <c r="P45" s="65" t="s">
        <v>322</v>
      </c>
      <c r="Q45" s="65" t="s">
        <v>325</v>
      </c>
      <c r="R45" s="65" t="s">
        <v>299</v>
      </c>
      <c r="S45" s="65" t="s">
        <v>298</v>
      </c>
      <c r="T45" s="65" t="s">
        <v>276</v>
      </c>
      <c r="V45" s="65"/>
      <c r="W45" s="65" t="s">
        <v>322</v>
      </c>
      <c r="X45" s="65" t="s">
        <v>325</v>
      </c>
      <c r="Y45" s="65" t="s">
        <v>299</v>
      </c>
      <c r="Z45" s="65" t="s">
        <v>298</v>
      </c>
      <c r="AA45" s="65" t="s">
        <v>276</v>
      </c>
      <c r="AC45" s="65"/>
      <c r="AD45" s="65" t="s">
        <v>322</v>
      </c>
      <c r="AE45" s="65" t="s">
        <v>325</v>
      </c>
      <c r="AF45" s="65" t="s">
        <v>299</v>
      </c>
      <c r="AG45" s="65" t="s">
        <v>298</v>
      </c>
      <c r="AH45" s="65" t="s">
        <v>276</v>
      </c>
      <c r="AJ45" s="65"/>
      <c r="AK45" s="65" t="s">
        <v>322</v>
      </c>
      <c r="AL45" s="65" t="s">
        <v>325</v>
      </c>
      <c r="AM45" s="65" t="s">
        <v>299</v>
      </c>
      <c r="AN45" s="65" t="s">
        <v>298</v>
      </c>
      <c r="AO45" s="65" t="s">
        <v>276</v>
      </c>
      <c r="AQ45" s="65"/>
      <c r="AR45" s="65" t="s">
        <v>322</v>
      </c>
      <c r="AS45" s="65" t="s">
        <v>325</v>
      </c>
      <c r="AT45" s="65" t="s">
        <v>299</v>
      </c>
      <c r="AU45" s="65" t="s">
        <v>298</v>
      </c>
      <c r="AV45" s="65" t="s">
        <v>276</v>
      </c>
      <c r="AX45" s="65"/>
      <c r="AY45" s="65" t="s">
        <v>322</v>
      </c>
      <c r="AZ45" s="65" t="s">
        <v>325</v>
      </c>
      <c r="BA45" s="65" t="s">
        <v>299</v>
      </c>
      <c r="BB45" s="65" t="s">
        <v>298</v>
      </c>
      <c r="BC45" s="65" t="s">
        <v>276</v>
      </c>
      <c r="BE45" s="65"/>
      <c r="BF45" s="65" t="s">
        <v>322</v>
      </c>
      <c r="BG45" s="65" t="s">
        <v>325</v>
      </c>
      <c r="BH45" s="65" t="s">
        <v>299</v>
      </c>
      <c r="BI45" s="65" t="s">
        <v>298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28.118200000000002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15.244078999999999</v>
      </c>
      <c r="O46" s="65" t="s">
        <v>289</v>
      </c>
      <c r="P46" s="65">
        <v>600</v>
      </c>
      <c r="Q46" s="65">
        <v>800</v>
      </c>
      <c r="R46" s="65">
        <v>0</v>
      </c>
      <c r="S46" s="65">
        <v>10000</v>
      </c>
      <c r="T46" s="65">
        <v>1330.3613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2.2816568999999998E-2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5.6618890000000004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149.92578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101.5834</v>
      </c>
      <c r="AX46" s="65" t="s">
        <v>290</v>
      </c>
      <c r="AY46" s="65"/>
      <c r="AZ46" s="65"/>
      <c r="BA46" s="65"/>
      <c r="BB46" s="65"/>
      <c r="BC46" s="65"/>
      <c r="BE46" s="65" t="s">
        <v>291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7" sqref="F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58</v>
      </c>
      <c r="E2" s="61">
        <v>2966.2516999999998</v>
      </c>
      <c r="F2" s="61">
        <v>510.6343</v>
      </c>
      <c r="G2" s="61">
        <v>64.101079999999996</v>
      </c>
      <c r="H2" s="61">
        <v>41.508003000000002</v>
      </c>
      <c r="I2" s="61">
        <v>22.593074999999999</v>
      </c>
      <c r="J2" s="61">
        <v>94.584404000000006</v>
      </c>
      <c r="K2" s="61">
        <v>59.130916999999997</v>
      </c>
      <c r="L2" s="61">
        <v>35.453490000000002</v>
      </c>
      <c r="M2" s="61">
        <v>49.603515999999999</v>
      </c>
      <c r="N2" s="61">
        <v>6.1046066000000003</v>
      </c>
      <c r="O2" s="61">
        <v>29.011621000000002</v>
      </c>
      <c r="P2" s="61">
        <v>1772.6144999999999</v>
      </c>
      <c r="Q2" s="61">
        <v>47.943283000000001</v>
      </c>
      <c r="R2" s="61">
        <v>1144.6914999999999</v>
      </c>
      <c r="S2" s="61">
        <v>183.02772999999999</v>
      </c>
      <c r="T2" s="61">
        <v>11539.963</v>
      </c>
      <c r="U2" s="61">
        <v>4.6331595999999999</v>
      </c>
      <c r="V2" s="61">
        <v>38.411720000000003</v>
      </c>
      <c r="W2" s="61">
        <v>572.27530000000002</v>
      </c>
      <c r="X2" s="61">
        <v>313.44742000000002</v>
      </c>
      <c r="Y2" s="61">
        <v>2.9441291999999999</v>
      </c>
      <c r="Z2" s="61">
        <v>2.4943428000000001</v>
      </c>
      <c r="AA2" s="61">
        <v>26.493469999999999</v>
      </c>
      <c r="AB2" s="61">
        <v>2.8143482</v>
      </c>
      <c r="AC2" s="61">
        <v>1018.83405</v>
      </c>
      <c r="AD2" s="61">
        <v>10.79444</v>
      </c>
      <c r="AE2" s="61">
        <v>4.9032720000000003</v>
      </c>
      <c r="AF2" s="61">
        <v>5.148002</v>
      </c>
      <c r="AG2" s="61">
        <v>989.31550000000004</v>
      </c>
      <c r="AH2" s="61">
        <v>652.31964000000005</v>
      </c>
      <c r="AI2" s="61">
        <v>336.99585000000002</v>
      </c>
      <c r="AJ2" s="61">
        <v>1859.7306000000001</v>
      </c>
      <c r="AK2" s="61">
        <v>11081.643</v>
      </c>
      <c r="AL2" s="61">
        <v>279.64785999999998</v>
      </c>
      <c r="AM2" s="61">
        <v>6274.9809999999998</v>
      </c>
      <c r="AN2" s="61">
        <v>264.12875000000003</v>
      </c>
      <c r="AO2" s="61">
        <v>28.118200000000002</v>
      </c>
      <c r="AP2" s="61">
        <v>23.164003000000001</v>
      </c>
      <c r="AQ2" s="61">
        <v>4.9541965000000001</v>
      </c>
      <c r="AR2" s="61">
        <v>15.244078999999999</v>
      </c>
      <c r="AS2" s="61">
        <v>1330.3613</v>
      </c>
      <c r="AT2" s="61">
        <v>2.2816568999999998E-2</v>
      </c>
      <c r="AU2" s="61">
        <v>5.6618890000000004</v>
      </c>
      <c r="AV2" s="61">
        <v>149.92578</v>
      </c>
      <c r="AW2" s="61">
        <v>101.5834</v>
      </c>
      <c r="AX2" s="61">
        <v>0.64632120000000004</v>
      </c>
      <c r="AY2" s="61">
        <v>1.4188700999999999</v>
      </c>
      <c r="AZ2" s="61">
        <v>461.42500000000001</v>
      </c>
      <c r="BA2" s="61">
        <v>47.878014</v>
      </c>
      <c r="BB2" s="61">
        <v>14.220841999999999</v>
      </c>
      <c r="BC2" s="61">
        <v>16.240282000000001</v>
      </c>
      <c r="BD2" s="61">
        <v>17.380607999999999</v>
      </c>
      <c r="BE2" s="61">
        <v>0.93372949999999999</v>
      </c>
      <c r="BF2" s="61">
        <v>4.462091</v>
      </c>
      <c r="BG2" s="61">
        <v>1.1101958E-2</v>
      </c>
      <c r="BH2" s="61">
        <v>3.9375399999999998E-2</v>
      </c>
      <c r="BI2" s="61">
        <v>3.1151509000000001E-2</v>
      </c>
      <c r="BJ2" s="61">
        <v>0.12038296</v>
      </c>
      <c r="BK2" s="61">
        <v>8.5399680000000004E-4</v>
      </c>
      <c r="BL2" s="61">
        <v>0.53517079999999995</v>
      </c>
      <c r="BM2" s="61">
        <v>4.8672104000000003</v>
      </c>
      <c r="BN2" s="61">
        <v>1.4044467</v>
      </c>
      <c r="BO2" s="61">
        <v>84.41583</v>
      </c>
      <c r="BP2" s="61">
        <v>13.933396</v>
      </c>
      <c r="BQ2" s="61">
        <v>27.848427000000001</v>
      </c>
      <c r="BR2" s="61">
        <v>101.99677</v>
      </c>
      <c r="BS2" s="61">
        <v>43.399807000000003</v>
      </c>
      <c r="BT2" s="61">
        <v>17.059391000000002</v>
      </c>
      <c r="BU2" s="61">
        <v>0.14107720000000001</v>
      </c>
      <c r="BV2" s="61">
        <v>4.9472816000000003E-2</v>
      </c>
      <c r="BW2" s="61">
        <v>1.1483547999999999</v>
      </c>
      <c r="BX2" s="61">
        <v>1.6711662</v>
      </c>
      <c r="BY2" s="61">
        <v>0.18203203000000001</v>
      </c>
      <c r="BZ2" s="61">
        <v>1.2550756E-3</v>
      </c>
      <c r="CA2" s="61">
        <v>1.4269004999999999</v>
      </c>
      <c r="CB2" s="61">
        <v>2.7287742E-2</v>
      </c>
      <c r="CC2" s="61">
        <v>0.30150347999999999</v>
      </c>
      <c r="CD2" s="61">
        <v>1.7971566000000001</v>
      </c>
      <c r="CE2" s="61">
        <v>9.3538239999999995E-2</v>
      </c>
      <c r="CF2" s="61">
        <v>0.18632445</v>
      </c>
      <c r="CG2" s="61">
        <v>4.9500000000000003E-7</v>
      </c>
      <c r="CH2" s="61">
        <v>4.7636369999999997E-2</v>
      </c>
      <c r="CI2" s="61">
        <v>6.3708406000000002E-3</v>
      </c>
      <c r="CJ2" s="61">
        <v>3.9303509999999999</v>
      </c>
      <c r="CK2" s="61">
        <v>2.1591664999999999E-2</v>
      </c>
      <c r="CL2" s="61">
        <v>1.6048937000000001</v>
      </c>
      <c r="CM2" s="61">
        <v>4.6208590000000003</v>
      </c>
      <c r="CN2" s="61">
        <v>2503.953</v>
      </c>
      <c r="CO2" s="61">
        <v>4376.2839999999997</v>
      </c>
      <c r="CP2" s="61">
        <v>2416.4223999999999</v>
      </c>
      <c r="CQ2" s="61">
        <v>965.37260000000003</v>
      </c>
      <c r="CR2" s="61">
        <v>519.53110000000004</v>
      </c>
      <c r="CS2" s="61">
        <v>495.95114000000001</v>
      </c>
      <c r="CT2" s="61">
        <v>2512.5131999999999</v>
      </c>
      <c r="CU2" s="61">
        <v>1491.2996000000001</v>
      </c>
      <c r="CV2" s="61">
        <v>1583.3507</v>
      </c>
      <c r="CW2" s="61">
        <v>1702.2958000000001</v>
      </c>
      <c r="CX2" s="61">
        <v>539.10077000000001</v>
      </c>
      <c r="CY2" s="61">
        <v>3250.2267999999999</v>
      </c>
      <c r="CZ2" s="61">
        <v>1641.0477000000001</v>
      </c>
      <c r="DA2" s="61">
        <v>3580.0297999999998</v>
      </c>
      <c r="DB2" s="61">
        <v>3514.1350000000002</v>
      </c>
      <c r="DC2" s="61">
        <v>5053.5977000000003</v>
      </c>
      <c r="DD2" s="61">
        <v>9059.1919999999991</v>
      </c>
      <c r="DE2" s="61">
        <v>1708.3396</v>
      </c>
      <c r="DF2" s="61">
        <v>4470.9165000000003</v>
      </c>
      <c r="DG2" s="61">
        <v>1982.0082</v>
      </c>
      <c r="DH2" s="61">
        <v>96.45214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47.878014</v>
      </c>
      <c r="B6">
        <f>BB2</f>
        <v>14.220841999999999</v>
      </c>
      <c r="C6">
        <f>BC2</f>
        <v>16.240282000000001</v>
      </c>
      <c r="D6">
        <f>BD2</f>
        <v>17.380607999999999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23035</v>
      </c>
      <c r="C2" s="56">
        <f ca="1">YEAR(TODAY())-YEAR(B2)+IF(TODAY()&gt;=DATE(YEAR(TODAY()),MONTH(B2),DAY(B2)),0,-1)</f>
        <v>58</v>
      </c>
      <c r="E2" s="52">
        <v>163.4</v>
      </c>
      <c r="F2" s="53" t="s">
        <v>275</v>
      </c>
      <c r="G2" s="52">
        <v>57.7</v>
      </c>
      <c r="H2" s="51" t="s">
        <v>40</v>
      </c>
      <c r="I2" s="72">
        <f>ROUND(G3/E3^2,1)</f>
        <v>21.6</v>
      </c>
    </row>
    <row r="3" spans="1:9" x14ac:dyDescent="0.3">
      <c r="E3" s="51">
        <f>E2/100</f>
        <v>1.6340000000000001</v>
      </c>
      <c r="F3" s="51" t="s">
        <v>39</v>
      </c>
      <c r="G3" s="51">
        <f>G2</f>
        <v>57.7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오미숙, ID : H1900959)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01일 14:40:46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44501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58</v>
      </c>
      <c r="G12" s="94"/>
      <c r="H12" s="94"/>
      <c r="I12" s="94"/>
      <c r="K12" s="123">
        <f>'개인정보 및 신체계측 입력'!E2</f>
        <v>163.4</v>
      </c>
      <c r="L12" s="124"/>
      <c r="M12" s="117">
        <f>'개인정보 및 신체계측 입력'!G2</f>
        <v>57.7</v>
      </c>
      <c r="N12" s="118"/>
      <c r="O12" s="113" t="s">
        <v>270</v>
      </c>
      <c r="P12" s="107"/>
      <c r="Q12" s="90">
        <f>'개인정보 및 신체계측 입력'!I2</f>
        <v>21.6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오미숙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76.292000000000002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9.577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14.131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13.8</v>
      </c>
      <c r="L72" s="36" t="s">
        <v>52</v>
      </c>
      <c r="M72" s="36">
        <f>ROUND('DRIs DATA'!K8,1)</f>
        <v>6.4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152.63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320.10000000000002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313.45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187.62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123.66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738.78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281.18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2021-11-01T05:50:45Z</dcterms:modified>
</cp:coreProperties>
</file>