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<sst xmlns="http://schemas.openxmlformats.org/spreadsheetml/2006/main" count="692" uniqueCount="350">
  <si>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</si>
  <si>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</si>
  <si>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</si>
  <si>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</si>
  <si>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</si>
  <si>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</si>
  <si>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</si>
  <si>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</si>
  <si>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</si>
  <si>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</si>
  <si>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</si>
  <si>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</si>
  <si>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</si>
  <si>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</si>
  <si>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</si>
  <si>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</si>
  <si>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</si>
  <si>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</si>
  <si>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</si>
  <si>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</si>
  <si>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</si>
  <si>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</si>
  <si>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</si>
  <si>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</si>
  <si>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</si>
  <si>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</si>
  <si>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</si>
  <si>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</si>
  <si>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</si>
  <si>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</si>
  <si>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</si>
  <si>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</si>
  <si>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</si>
  <si>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</si>
  <si>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</si>
  <si>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</si>
  <si>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</si>
  <si>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</si>
  <si>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</si>
  <si>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</si>
  <si>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</si>
  <si>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</si>
  <si>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</si>
  <si>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</si>
  <si>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</si>
  <si>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</si>
  <si>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</si>
  <si>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</si>
  <si>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</si>
  <si>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</si>
  <si>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</si>
  <si>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</si>
  <si>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</si>
  <si>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</si>
  <si>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</si>
  <si>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</si>
  <si>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</si>
  <si>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</si>
  <si>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</si>
  <si>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</si>
  <si>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</si>
  <si>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</si>
  <si>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</si>
  <si>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</si>
  <si>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</si>
  <si>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</si>
  <si>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</si>
  <si>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</si>
  <si>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</si>
  <si>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</si>
  <si>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</si>
  <si>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</si>
  <si>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</si>
  <si>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</si>
  <si>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</si>
  <si>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</si>
  <si>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</si>
  <si>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</si>
  <si>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</si>
  <si>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</si>
  <si>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</si>
  <si>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</si>
  <si>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</si>
  <si>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</si>
  <si>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</si>
  <si>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</si>
  <si>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</si>
  <si>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</si>
  <si>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</si>
  <si>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</si>
  <si>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</si>
  <si>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</si>
  <si>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</si>
  <si>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</si>
  <si>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</si>
  <si>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</si>
  <si>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</si>
  <si>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</si>
  <si>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</si>
  <si>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</si>
  <si>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</si>
  <si>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</si>
  <si>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</si>
  <si>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</si>
  <si>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</si>
  <si>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</si>
  <si>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</si>
  <si>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</si>
  <si>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</si>
  <si>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</si>
  <si>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</si>
  <si>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</si>
  <si>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</si>
  <si>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</si>
  <si>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</si>
  <si>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</si>
  <si>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</si>
  <si>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</si>
  <si>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</si>
  <si>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</si>
  <si>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</si>
  <si>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</si>
  <si>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</si>
  <si>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</si>
  <si>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</si>
  <si>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</si>
  <si>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</si>
  <si>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</si>
  <si>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</si>
  <si>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</si>
  <si>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</si>
  <si>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</si>
  <si>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</si>
  <si>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</si>
  <si>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</si>
  <si>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</si>
  <si>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</si>
  <si>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</si>
  <si>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</si>
  <si>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</si>
  <si>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</si>
  <si>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</si>
  <si>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</si>
  <si>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</si>
  <si>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</si>
  <si>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</si>
  <si>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</si>
  <si>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</si>
  <si>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</si>
  <si>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</si>
  <si>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</si>
  <si>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</si>
  <si>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</si>
  <si>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</si>
  <si>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</si>
  <si>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</si>
  <si>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</si>
  <si>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</si>
  <si>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</si>
  <si>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</si>
  <si>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</si>
  <si>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</si>
  <si>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</si>
  <si>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</si>
  <si>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</si>
  <si>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</si>
  <si>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</si>
  <si>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</si>
  <si>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</si>
  <si>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</si>
  <si>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</si>
  <si>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</si>
  <si>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</si>
  <si>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</si>
  <si>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</si>
  <si>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</si>
  <si>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</si>
  <si>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</si>
  <si>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</si>
  <si>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</si>
  <si>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</si>
  <si>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</si>
  <si>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</si>
  <si>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</si>
  <si>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</si>
  <si>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</si>
  <si>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</si>
  <si>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</si>
  <si>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</si>
  <si>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</si>
  <si>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</si>
  <si>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</si>
  <si>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</si>
  <si>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</si>
  <si>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</si>
  <si>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</si>
  <si>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</si>
  <si>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</si>
  <si>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</si>
  <si>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</si>
  <si>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</si>
  <si>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</si>
  <si>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</si>
  <si>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</si>
  <si>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</si>
  <si>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</si>
  <si>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</si>
  <si>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</si>
  <si>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</si>
  <si>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</si>
  <si>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</si>
  <si>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</si>
  <si>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</si>
  <si>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</si>
  <si>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</si>
  <si>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</si>
  <si>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</si>
  <si>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</si>
  <si>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</si>
  <si>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</si>
  <si>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</si>
  <si>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</si>
  <si>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</si>
  <si>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</si>
  <si>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</si>
  <si>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</si>
  <si>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</si>
  <si>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</si>
  <si>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</si>
  <si>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</si>
  <si>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</si>
  <si>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</si>
  <si>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</si>
  <si>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</si>
  <si>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</si>
  <si>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</si>
  <si>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</si>
  <si>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</si>
  <si>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</si>
  <si>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</si>
  <si>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</si>
  <si>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</si>
  <si>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</si>
  <si>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</si>
  <si>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</si>
  <si>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</si>
  <si>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</si>
  <si>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</si>
  <si>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</si>
  <si>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</si>
  <si>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</si>
  <si>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</si>
  <si>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</si>
  <si>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</si>
  <si>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</si>
  <si>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</si>
  <si>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</si>
  <si>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</si>
  <si>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</si>
  <si>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</si>
  <si>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</si>
  <si>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</si>
  <si>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</si>
  <si>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</si>
  <si>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</si>
  <si>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</si>
  <si>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</si>
  <si>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</si>
  <si>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</si>
  <si>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</si>
  <si>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</si>
  <si>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</si>
  <si>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</si>
  <si>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</si>
  <si>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</si>
  <si>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</si>
  <si>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</si>
  <si>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식이섬유(g/일)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</si>
  <si>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</si>
  <si>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</si>
  <si>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</si>
  <si>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</si>
  <si>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</si>
  <si>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</si>
  <si>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</si>
  <si>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</si>
  <si>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</si>
  <si>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</si>
  <si>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</si>
  <si>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</si>
  <si>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</si>
  <si>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</si>
  <si>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</si>
  <si>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</si>
  <si>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</si>
  <si>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</si>
  <si>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</si>
  <si>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</si>
  <si>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</si>
  <si>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비타민D</t>
    <phoneticPr fontId="1" type="noConversion"/>
  </si>
  <si>
    <t>비타민A(μg RAE/일)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</si>
  <si>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</si>
  <si>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</si>
  <si>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</si>
  <si>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</si>
  <si>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</si>
  <si>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</si>
  <si>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수용성 비타민</t>
    <phoneticPr fontId="1" type="noConversion"/>
  </si>
  <si>
    <t>비오틴</t>
    <phoneticPr fontId="1" type="noConversion"/>
  </si>
  <si>
    <t>다량 무기질</t>
    <phoneticPr fontId="1" type="noConversion"/>
  </si>
  <si>
    <t>불소</t>
    <phoneticPr fontId="1" type="noConversion"/>
  </si>
  <si>
    <t>셀레늄</t>
    <phoneticPr fontId="1" type="noConversion"/>
  </si>
  <si>
    <t>평균필요량</t>
    <phoneticPr fontId="1" type="noConversion"/>
  </si>
  <si>
    <t>권장섭취량</t>
    <phoneticPr fontId="1" type="noConversion"/>
  </si>
  <si>
    <t>비타민E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</si>
  <si>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</si>
  <si>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</si>
  <si>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</si>
  <si>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F</t>
  </si>
  <si>
    <t>(설문지 : FFQ 95문항 설문지, 사용자 : 방명희, ID : H1900960)</t>
  </si>
  <si>
    <t>2021년 11월 02일 09:43:33</t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</si>
  <si>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</si>
  <si>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</si>
  <si>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</si>
  <si>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단백질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</si>
  <si>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</si>
  <si>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</si>
  <si>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</si>
  <si>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</si>
  <si>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에너지(kcal)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</si>
  <si>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</si>
  <si>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</si>
  <si>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</si>
  <si>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</si>
  <si>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</si>
  <si>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</si>
  <si>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</si>
  <si>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비타민C</t>
    <phoneticPr fontId="1" type="noConversion"/>
  </si>
  <si>
    <t>니아신</t>
    <phoneticPr fontId="1" type="noConversion"/>
  </si>
  <si>
    <t>엽산</t>
    <phoneticPr fontId="1" type="noConversion"/>
  </si>
  <si>
    <t>섭취량</t>
    <phoneticPr fontId="1" type="noConversion"/>
  </si>
  <si>
    <t>평균필요량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</si>
  <si>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</si>
  <si>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</si>
  <si>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</si>
  <si>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</si>
  <si>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</si>
  <si>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몰리브덴(ug/일)</t>
    <phoneticPr fontId="1" type="noConversion"/>
  </si>
  <si>
    <t>H1900960</t>
  </si>
  <si>
    <t>방명희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</si>
</sst>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57.638461999999997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277456"/>
        <c:axId val="600278632"/>
      </c:barChart>
      <c:catAx>
        <c:axId val="60027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278632"/>
        <c:crosses val="autoZero"/>
        <c:auto val="1"/>
        <c:lblAlgn val="ctr"/>
        <c:lblOffset val="100"/>
        <c:noMultiLvlLbl val="0"/>
      </c:catAx>
      <c:valAx>
        <c:axId val="60027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27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4.1088740000000001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84520"/>
        <c:axId val="530386480"/>
      </c:barChart>
      <c:catAx>
        <c:axId val="53038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6480"/>
        <c:crosses val="autoZero"/>
        <c:auto val="1"/>
        <c:lblAlgn val="ctr"/>
        <c:lblOffset val="100"/>
        <c:noMultiLvlLbl val="0"/>
      </c:catAx>
      <c:valAx>
        <c:axId val="53038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8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5.4075984999999998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89616"/>
        <c:axId val="530386088"/>
      </c:barChart>
      <c:catAx>
        <c:axId val="53038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6088"/>
        <c:crosses val="autoZero"/>
        <c:auto val="1"/>
        <c:lblAlgn val="ctr"/>
        <c:lblOffset val="100"/>
        <c:noMultiLvlLbl val="0"/>
      </c:catAx>
      <c:valAx>
        <c:axId val="53038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8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1098.9893999999999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82952"/>
        <c:axId val="530383344"/>
      </c:barChart>
      <c:catAx>
        <c:axId val="53038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3344"/>
        <c:crosses val="autoZero"/>
        <c:auto val="1"/>
        <c:lblAlgn val="ctr"/>
        <c:lblOffset val="100"/>
        <c:noMultiLvlLbl val="0"/>
      </c:catAx>
      <c:valAx>
        <c:axId val="53038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8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4359.4139999999998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8248"/>
        <c:axId val="536832560"/>
      </c:barChart>
      <c:catAx>
        <c:axId val="53682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32560"/>
        <c:crosses val="autoZero"/>
        <c:auto val="1"/>
        <c:lblAlgn val="ctr"/>
        <c:lblOffset val="100"/>
        <c:noMultiLvlLbl val="0"/>
      </c:catAx>
      <c:valAx>
        <c:axId val="5368325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263.00385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7856"/>
        <c:axId val="536829816"/>
      </c:barChart>
      <c:catAx>
        <c:axId val="53682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9816"/>
        <c:crosses val="autoZero"/>
        <c:auto val="1"/>
        <c:lblAlgn val="ctr"/>
        <c:lblOffset val="100"/>
        <c:noMultiLvlLbl val="0"/>
      </c:catAx>
      <c:valAx>
        <c:axId val="53682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187.30832000000001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5504"/>
        <c:axId val="536828640"/>
      </c:barChart>
      <c:catAx>
        <c:axId val="53682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8640"/>
        <c:crosses val="autoZero"/>
        <c:auto val="1"/>
        <c:lblAlgn val="ctr"/>
        <c:lblOffset val="100"/>
        <c:noMultiLvlLbl val="0"/>
      </c:catAx>
      <c:valAx>
        <c:axId val="53682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8.526313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9424"/>
        <c:axId val="536832952"/>
      </c:barChart>
      <c:catAx>
        <c:axId val="53682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32952"/>
        <c:crosses val="autoZero"/>
        <c:auto val="1"/>
        <c:lblAlgn val="ctr"/>
        <c:lblOffset val="100"/>
        <c:noMultiLvlLbl val="0"/>
      </c:catAx>
      <c:valAx>
        <c:axId val="53683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1036.0628999999999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30600"/>
        <c:axId val="536831384"/>
      </c:barChart>
      <c:catAx>
        <c:axId val="53683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31384"/>
        <c:crosses val="autoZero"/>
        <c:auto val="1"/>
        <c:lblAlgn val="ctr"/>
        <c:lblOffset val="100"/>
        <c:noMultiLvlLbl val="0"/>
      </c:catAx>
      <c:valAx>
        <c:axId val="536831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3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1.2711356E-2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6288"/>
        <c:axId val="536831776"/>
      </c:barChart>
      <c:catAx>
        <c:axId val="53682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31776"/>
        <c:crosses val="autoZero"/>
        <c:auto val="1"/>
        <c:lblAlgn val="ctr"/>
        <c:lblOffset val="100"/>
        <c:noMultiLvlLbl val="0"/>
      </c:catAx>
      <c:valAx>
        <c:axId val="53683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2.8678593999999999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7072"/>
        <c:axId val="536827464"/>
      </c:barChart>
      <c:catAx>
        <c:axId val="53682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7464"/>
        <c:crosses val="autoZero"/>
        <c:auto val="1"/>
        <c:lblAlgn val="ctr"/>
        <c:lblOffset val="100"/>
        <c:noMultiLvlLbl val="0"/>
      </c:catAx>
      <c:valAx>
        <c:axId val="536827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30.045935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277848"/>
        <c:axId val="600272360"/>
      </c:barChart>
      <c:catAx>
        <c:axId val="60027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272360"/>
        <c:crosses val="autoZero"/>
        <c:auto val="1"/>
        <c:lblAlgn val="ctr"/>
        <c:lblOffset val="100"/>
        <c:noMultiLvlLbl val="0"/>
      </c:catAx>
      <c:valAx>
        <c:axId val="60027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27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82.675809999999998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606648"/>
        <c:axId val="599603120"/>
      </c:barChart>
      <c:catAx>
        <c:axId val="59960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03120"/>
        <c:crosses val="autoZero"/>
        <c:auto val="1"/>
        <c:lblAlgn val="ctr"/>
        <c:lblOffset val="100"/>
        <c:noMultiLvlLbl val="0"/>
      </c:catAx>
      <c:valAx>
        <c:axId val="59960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0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51.916386000000003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601944"/>
        <c:axId val="599607040"/>
      </c:barChart>
      <c:catAx>
        <c:axId val="59960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07040"/>
        <c:crosses val="autoZero"/>
        <c:auto val="1"/>
        <c:lblAlgn val="ctr"/>
        <c:lblOffset val="100"/>
        <c:noMultiLvlLbl val="0"/>
      </c:catAx>
      <c:valAx>
        <c:axId val="59960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0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4.3719999999999999</c:v>
                </c:pt>
                <c:pt idx="1">
                  <c:v>10.536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607824"/>
        <c:axId val="599605864"/>
      </c:barChart>
      <c:catAx>
        <c:axId val="59960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05864"/>
        <c:crosses val="autoZero"/>
        <c:auto val="1"/>
        <c:lblAlgn val="ctr"/>
        <c:lblOffset val="100"/>
        <c:noMultiLvlLbl val="0"/>
      </c:catAx>
      <c:valAx>
        <c:axId val="59960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0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11.548423</c:v>
                </c:pt>
                <c:pt idx="1">
                  <c:v>10.127594999999999</c:v>
                </c:pt>
                <c:pt idx="2">
                  <c:v>8.982583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564.9692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604296"/>
        <c:axId val="599604688"/>
      </c:barChart>
      <c:catAx>
        <c:axId val="59960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04688"/>
        <c:crosses val="autoZero"/>
        <c:auto val="1"/>
        <c:lblAlgn val="ctr"/>
        <c:lblOffset val="100"/>
        <c:noMultiLvlLbl val="0"/>
      </c:catAx>
      <c:valAx>
        <c:axId val="59960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0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18.777806999999999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601160"/>
        <c:axId val="599600768"/>
      </c:barChart>
      <c:catAx>
        <c:axId val="59960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00768"/>
        <c:crosses val="autoZero"/>
        <c:auto val="1"/>
        <c:lblAlgn val="ctr"/>
        <c:lblOffset val="100"/>
        <c:noMultiLvlLbl val="0"/>
      </c:catAx>
      <c:valAx>
        <c:axId val="59960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0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73.923000000000002</c:v>
                </c:pt>
                <c:pt idx="1">
                  <c:v>10.428000000000001</c:v>
                </c:pt>
                <c:pt idx="2">
                  <c:v>15.648999999999999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602336"/>
        <c:axId val="599603904"/>
      </c:barChart>
      <c:catAx>
        <c:axId val="59960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03904"/>
        <c:crosses val="autoZero"/>
        <c:auto val="1"/>
        <c:lblAlgn val="ctr"/>
        <c:lblOffset val="100"/>
        <c:noMultiLvlLbl val="0"/>
      </c:catAx>
      <c:valAx>
        <c:axId val="59960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0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1633.9354000000001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89336"/>
        <c:axId val="531489728"/>
      </c:barChart>
      <c:catAx>
        <c:axId val="53148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89728"/>
        <c:crosses val="autoZero"/>
        <c:auto val="1"/>
        <c:lblAlgn val="ctr"/>
        <c:lblOffset val="100"/>
        <c:noMultiLvlLbl val="0"/>
      </c:catAx>
      <c:valAx>
        <c:axId val="531489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8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246.31168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90904"/>
        <c:axId val="531486592"/>
      </c:barChart>
      <c:catAx>
        <c:axId val="53149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86592"/>
        <c:crosses val="autoZero"/>
        <c:auto val="1"/>
        <c:lblAlgn val="ctr"/>
        <c:lblOffset val="100"/>
        <c:noMultiLvlLbl val="0"/>
      </c:catAx>
      <c:valAx>
        <c:axId val="531486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9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593.07074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88944"/>
        <c:axId val="531494040"/>
      </c:barChart>
      <c:catAx>
        <c:axId val="53148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94040"/>
        <c:crosses val="autoZero"/>
        <c:auto val="1"/>
        <c:lblAlgn val="ctr"/>
        <c:lblOffset val="100"/>
        <c:noMultiLvlLbl val="0"/>
      </c:catAx>
      <c:valAx>
        <c:axId val="53149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8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3.9446460999999999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279024"/>
        <c:axId val="600279808"/>
      </c:barChart>
      <c:catAx>
        <c:axId val="60027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279808"/>
        <c:crosses val="autoZero"/>
        <c:auto val="1"/>
        <c:lblAlgn val="ctr"/>
        <c:lblOffset val="100"/>
        <c:noMultiLvlLbl val="0"/>
      </c:catAx>
      <c:valAx>
        <c:axId val="60027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27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2863.7844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92472"/>
        <c:axId val="531492864"/>
      </c:barChart>
      <c:catAx>
        <c:axId val="53149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92864"/>
        <c:crosses val="autoZero"/>
        <c:auto val="1"/>
        <c:lblAlgn val="ctr"/>
        <c:lblOffset val="100"/>
        <c:noMultiLvlLbl val="0"/>
      </c:catAx>
      <c:valAx>
        <c:axId val="53149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9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15.423940999999999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90512"/>
        <c:axId val="531486984"/>
      </c:barChart>
      <c:catAx>
        <c:axId val="53149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86984"/>
        <c:crosses val="autoZero"/>
        <c:auto val="1"/>
        <c:lblAlgn val="ctr"/>
        <c:lblOffset val="100"/>
        <c:noMultiLvlLbl val="0"/>
      </c:catAx>
      <c:valAx>
        <c:axId val="53148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9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2.1896209999999998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93648"/>
        <c:axId val="531487376"/>
      </c:barChart>
      <c:catAx>
        <c:axId val="53149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87376"/>
        <c:crosses val="autoZero"/>
        <c:auto val="1"/>
        <c:lblAlgn val="ctr"/>
        <c:lblOffset val="100"/>
        <c:noMultiLvlLbl val="0"/>
      </c:catAx>
      <c:valAx>
        <c:axId val="53148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9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263.58972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274712"/>
        <c:axId val="600275104"/>
      </c:barChart>
      <c:catAx>
        <c:axId val="60027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275104"/>
        <c:crosses val="autoZero"/>
        <c:auto val="1"/>
        <c:lblAlgn val="ctr"/>
        <c:lblOffset val="100"/>
        <c:noMultiLvlLbl val="0"/>
      </c:catAx>
      <c:valAx>
        <c:axId val="60027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27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1.4558936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275496"/>
        <c:axId val="600277064"/>
      </c:barChart>
      <c:catAx>
        <c:axId val="60027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277064"/>
        <c:crosses val="autoZero"/>
        <c:auto val="1"/>
        <c:lblAlgn val="ctr"/>
        <c:lblOffset val="100"/>
        <c:noMultiLvlLbl val="0"/>
      </c:catAx>
      <c:valAx>
        <c:axId val="600277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27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14.854321499999999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278240"/>
        <c:axId val="530388048"/>
      </c:barChart>
      <c:catAx>
        <c:axId val="60027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8048"/>
        <c:crosses val="autoZero"/>
        <c:auto val="1"/>
        <c:lblAlgn val="ctr"/>
        <c:lblOffset val="100"/>
        <c:noMultiLvlLbl val="0"/>
      </c:catAx>
      <c:valAx>
        <c:axId val="53038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2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2.1896209999999998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86872"/>
        <c:axId val="530385696"/>
      </c:barChart>
      <c:catAx>
        <c:axId val="53038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5696"/>
        <c:crosses val="autoZero"/>
        <c:auto val="1"/>
        <c:lblAlgn val="ctr"/>
        <c:lblOffset val="100"/>
        <c:noMultiLvlLbl val="0"/>
      </c:catAx>
      <c:valAx>
        <c:axId val="53038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8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528.39246000000003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85304"/>
        <c:axId val="530387264"/>
      </c:barChart>
      <c:catAx>
        <c:axId val="53038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7264"/>
        <c:crosses val="autoZero"/>
        <c:auto val="1"/>
        <c:lblAlgn val="ctr"/>
        <c:lblOffset val="100"/>
        <c:noMultiLvlLbl val="0"/>
      </c:catAx>
      <c:valAx>
        <c:axId val="53038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8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6.7919096999999997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88832"/>
        <c:axId val="530383736"/>
      </c:barChart>
      <c:catAx>
        <c:axId val="53038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3736"/>
        <c:crosses val="autoZero"/>
        <c:auto val="1"/>
        <c:lblAlgn val="ctr"/>
        <c:lblOffset val="100"/>
        <c:noMultiLvlLbl val="0"/>
      </c:catAx>
      <c:valAx>
        <c:axId val="53038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방명희, ID : H1900960)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02일 09:43:33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1633.9354000000001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57.638461999999997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30.045935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73.923000000000002</v>
      </c>
      <c r="G8" s="59">
        <f>'DRIs DATA 입력'!G8</f>
        <v>10.428000000000001</v>
      </c>
      <c r="H8" s="59">
        <f>'DRIs DATA 입력'!H8</f>
        <v>15.648999999999999</v>
      </c>
      <c r="I8" s="46"/>
      <c r="J8" s="59" t="s">
        <v>215</v>
      </c>
      <c r="K8" s="59">
        <f>'DRIs DATA 입력'!K8</f>
        <v>4.3719999999999999</v>
      </c>
      <c r="L8" s="59">
        <f>'DRIs DATA 입력'!L8</f>
        <v>10.536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564.9692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18.777806999999999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3.9446460999999999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263.58972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246.31168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1.8105605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1.4558936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14.854321499999999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2.1896209999999998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528.39246000000003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6.7919096999999997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4.1088740000000001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5.4075984999999998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593.07074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1098.9893999999999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2863.7844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4359.4139999999998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263.00385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187.30832000000001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15.423940999999999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8.526313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1036.0628999999999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1.2711356E-2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2.8678593999999999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82.675809999999998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51.916386000000003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8" sqref="I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305</v>
      </c>
      <c r="B1" s="61" t="s">
        <v>319</v>
      </c>
      <c r="G1" s="62" t="s">
        <v>289</v>
      </c>
      <c r="H1" s="61" t="s">
        <v>320</v>
      </c>
    </row>
    <row r="3" spans="1:27" x14ac:dyDescent="0.3">
      <c r="A3" s="71" t="s">
        <v>290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291</v>
      </c>
      <c r="B4" s="69"/>
      <c r="C4" s="69"/>
      <c r="E4" s="66" t="s">
        <v>292</v>
      </c>
      <c r="F4" s="67"/>
      <c r="G4" s="67"/>
      <c r="H4" s="68"/>
      <c r="J4" s="66" t="s">
        <v>321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293</v>
      </c>
      <c r="V4" s="69"/>
      <c r="W4" s="69"/>
      <c r="X4" s="69"/>
      <c r="Y4" s="69"/>
      <c r="Z4" s="69"/>
    </row>
    <row r="5" spans="1:27" x14ac:dyDescent="0.3">
      <c r="A5" s="65"/>
      <c r="B5" s="65" t="s">
        <v>322</v>
      </c>
      <c r="C5" s="65" t="s">
        <v>276</v>
      </c>
      <c r="E5" s="65"/>
      <c r="F5" s="65" t="s">
        <v>49</v>
      </c>
      <c r="G5" s="65" t="s">
        <v>323</v>
      </c>
      <c r="H5" s="65" t="s">
        <v>324</v>
      </c>
      <c r="J5" s="65"/>
      <c r="K5" s="65" t="s">
        <v>306</v>
      </c>
      <c r="L5" s="65" t="s">
        <v>294</v>
      </c>
      <c r="N5" s="65"/>
      <c r="O5" s="65" t="s">
        <v>325</v>
      </c>
      <c r="P5" s="65" t="s">
        <v>326</v>
      </c>
      <c r="Q5" s="65" t="s">
        <v>296</v>
      </c>
      <c r="R5" s="65" t="s">
        <v>295</v>
      </c>
      <c r="S5" s="65" t="s">
        <v>327</v>
      </c>
      <c r="U5" s="65"/>
      <c r="V5" s="65" t="s">
        <v>312</v>
      </c>
      <c r="W5" s="65" t="s">
        <v>313</v>
      </c>
      <c r="X5" s="65" t="s">
        <v>328</v>
      </c>
      <c r="Y5" s="65" t="s">
        <v>295</v>
      </c>
      <c r="Z5" s="65" t="s">
        <v>276</v>
      </c>
    </row>
    <row r="6" spans="1:27" x14ac:dyDescent="0.3">
      <c r="A6" s="65" t="s">
        <v>329</v>
      </c>
      <c r="B6" s="65">
        <v>1600</v>
      </c>
      <c r="C6" s="65">
        <v>1633.9354000000001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45</v>
      </c>
      <c r="Q6" s="65">
        <v>0</v>
      </c>
      <c r="R6" s="65">
        <v>0</v>
      </c>
      <c r="S6" s="65">
        <v>57.638461999999997</v>
      </c>
      <c r="U6" s="65" t="s">
        <v>277</v>
      </c>
      <c r="V6" s="65">
        <v>0</v>
      </c>
      <c r="W6" s="65">
        <v>0</v>
      </c>
      <c r="X6" s="65">
        <v>20</v>
      </c>
      <c r="Y6" s="65">
        <v>0</v>
      </c>
      <c r="Z6" s="65">
        <v>30.045935</v>
      </c>
    </row>
    <row r="7" spans="1:27" x14ac:dyDescent="0.3">
      <c r="E7" s="65" t="s">
        <v>330</v>
      </c>
      <c r="F7" s="65">
        <v>65</v>
      </c>
      <c r="G7" s="65">
        <v>30</v>
      </c>
      <c r="H7" s="65">
        <v>20</v>
      </c>
      <c r="J7" s="65" t="s">
        <v>330</v>
      </c>
      <c r="K7" s="65">
        <v>1</v>
      </c>
      <c r="L7" s="65">
        <v>10</v>
      </c>
    </row>
    <row r="8" spans="1:27" x14ac:dyDescent="0.3">
      <c r="E8" s="65" t="s">
        <v>331</v>
      </c>
      <c r="F8" s="65">
        <v>73.923000000000002</v>
      </c>
      <c r="G8" s="65">
        <v>10.428000000000001</v>
      </c>
      <c r="H8" s="65">
        <v>15.648999999999999</v>
      </c>
      <c r="J8" s="65" t="s">
        <v>332</v>
      </c>
      <c r="K8" s="65">
        <v>4.3719999999999999</v>
      </c>
      <c r="L8" s="65">
        <v>10.536</v>
      </c>
    </row>
    <row r="13" spans="1:27" x14ac:dyDescent="0.3">
      <c r="A13" s="70" t="s">
        <v>278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279</v>
      </c>
      <c r="B14" s="69"/>
      <c r="C14" s="69"/>
      <c r="D14" s="69"/>
      <c r="E14" s="69"/>
      <c r="F14" s="69"/>
      <c r="H14" s="69" t="s">
        <v>314</v>
      </c>
      <c r="I14" s="69"/>
      <c r="J14" s="69"/>
      <c r="K14" s="69"/>
      <c r="L14" s="69"/>
      <c r="M14" s="69"/>
      <c r="O14" s="69" t="s">
        <v>299</v>
      </c>
      <c r="P14" s="69"/>
      <c r="Q14" s="69"/>
      <c r="R14" s="69"/>
      <c r="S14" s="69"/>
      <c r="T14" s="69"/>
      <c r="V14" s="69" t="s">
        <v>280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312</v>
      </c>
      <c r="C15" s="65" t="s">
        <v>313</v>
      </c>
      <c r="D15" s="65" t="s">
        <v>333</v>
      </c>
      <c r="E15" s="65" t="s">
        <v>334</v>
      </c>
      <c r="F15" s="65" t="s">
        <v>276</v>
      </c>
      <c r="H15" s="65"/>
      <c r="I15" s="65" t="s">
        <v>325</v>
      </c>
      <c r="J15" s="65" t="s">
        <v>313</v>
      </c>
      <c r="K15" s="65" t="s">
        <v>333</v>
      </c>
      <c r="L15" s="65" t="s">
        <v>295</v>
      </c>
      <c r="M15" s="65" t="s">
        <v>276</v>
      </c>
      <c r="O15" s="65"/>
      <c r="P15" s="65" t="s">
        <v>312</v>
      </c>
      <c r="Q15" s="65" t="s">
        <v>326</v>
      </c>
      <c r="R15" s="65" t="s">
        <v>296</v>
      </c>
      <c r="S15" s="65" t="s">
        <v>295</v>
      </c>
      <c r="T15" s="65" t="s">
        <v>327</v>
      </c>
      <c r="V15" s="65"/>
      <c r="W15" s="65" t="s">
        <v>312</v>
      </c>
      <c r="X15" s="65" t="s">
        <v>335</v>
      </c>
      <c r="Y15" s="65" t="s">
        <v>333</v>
      </c>
      <c r="Z15" s="65" t="s">
        <v>336</v>
      </c>
      <c r="AA15" s="65" t="s">
        <v>276</v>
      </c>
    </row>
    <row r="16" spans="1:27" x14ac:dyDescent="0.3">
      <c r="A16" s="65" t="s">
        <v>300</v>
      </c>
      <c r="B16" s="65">
        <v>410</v>
      </c>
      <c r="C16" s="65">
        <v>550</v>
      </c>
      <c r="D16" s="65">
        <v>0</v>
      </c>
      <c r="E16" s="65">
        <v>3000</v>
      </c>
      <c r="F16" s="65">
        <v>564.9692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18.777806999999999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3.9446460999999999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263.58972</v>
      </c>
    </row>
    <row r="23" spans="1:62" x14ac:dyDescent="0.3">
      <c r="A23" s="70" t="s">
        <v>307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337</v>
      </c>
      <c r="B24" s="69"/>
      <c r="C24" s="69"/>
      <c r="D24" s="69"/>
      <c r="E24" s="69"/>
      <c r="F24" s="69"/>
      <c r="H24" s="69" t="s">
        <v>281</v>
      </c>
      <c r="I24" s="69"/>
      <c r="J24" s="69"/>
      <c r="K24" s="69"/>
      <c r="L24" s="69"/>
      <c r="M24" s="69"/>
      <c r="O24" s="69" t="s">
        <v>282</v>
      </c>
      <c r="P24" s="69"/>
      <c r="Q24" s="69"/>
      <c r="R24" s="69"/>
      <c r="S24" s="69"/>
      <c r="T24" s="69"/>
      <c r="V24" s="69" t="s">
        <v>338</v>
      </c>
      <c r="W24" s="69"/>
      <c r="X24" s="69"/>
      <c r="Y24" s="69"/>
      <c r="Z24" s="69"/>
      <c r="AA24" s="69"/>
      <c r="AC24" s="69" t="s">
        <v>283</v>
      </c>
      <c r="AD24" s="69"/>
      <c r="AE24" s="69"/>
      <c r="AF24" s="69"/>
      <c r="AG24" s="69"/>
      <c r="AH24" s="69"/>
      <c r="AJ24" s="69" t="s">
        <v>339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301</v>
      </c>
      <c r="AY24" s="69"/>
      <c r="AZ24" s="69"/>
      <c r="BA24" s="69"/>
      <c r="BB24" s="69"/>
      <c r="BC24" s="69"/>
      <c r="BE24" s="69" t="s">
        <v>308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312</v>
      </c>
      <c r="C25" s="65" t="s">
        <v>335</v>
      </c>
      <c r="D25" s="65" t="s">
        <v>333</v>
      </c>
      <c r="E25" s="65" t="s">
        <v>295</v>
      </c>
      <c r="F25" s="65" t="s">
        <v>340</v>
      </c>
      <c r="H25" s="65"/>
      <c r="I25" s="65" t="s">
        <v>312</v>
      </c>
      <c r="J25" s="65" t="s">
        <v>326</v>
      </c>
      <c r="K25" s="65" t="s">
        <v>333</v>
      </c>
      <c r="L25" s="65" t="s">
        <v>295</v>
      </c>
      <c r="M25" s="65" t="s">
        <v>276</v>
      </c>
      <c r="O25" s="65"/>
      <c r="P25" s="65" t="s">
        <v>312</v>
      </c>
      <c r="Q25" s="65" t="s">
        <v>335</v>
      </c>
      <c r="R25" s="65" t="s">
        <v>296</v>
      </c>
      <c r="S25" s="65" t="s">
        <v>295</v>
      </c>
      <c r="T25" s="65" t="s">
        <v>340</v>
      </c>
      <c r="V25" s="65"/>
      <c r="W25" s="65" t="s">
        <v>312</v>
      </c>
      <c r="X25" s="65" t="s">
        <v>313</v>
      </c>
      <c r="Y25" s="65" t="s">
        <v>296</v>
      </c>
      <c r="Z25" s="65" t="s">
        <v>334</v>
      </c>
      <c r="AA25" s="65" t="s">
        <v>340</v>
      </c>
      <c r="AC25" s="65"/>
      <c r="AD25" s="65" t="s">
        <v>312</v>
      </c>
      <c r="AE25" s="65" t="s">
        <v>335</v>
      </c>
      <c r="AF25" s="65" t="s">
        <v>333</v>
      </c>
      <c r="AG25" s="65" t="s">
        <v>295</v>
      </c>
      <c r="AH25" s="65" t="s">
        <v>340</v>
      </c>
      <c r="AJ25" s="65"/>
      <c r="AK25" s="65" t="s">
        <v>341</v>
      </c>
      <c r="AL25" s="65" t="s">
        <v>313</v>
      </c>
      <c r="AM25" s="65" t="s">
        <v>328</v>
      </c>
      <c r="AN25" s="65" t="s">
        <v>336</v>
      </c>
      <c r="AO25" s="65" t="s">
        <v>340</v>
      </c>
      <c r="AQ25" s="65"/>
      <c r="AR25" s="65" t="s">
        <v>312</v>
      </c>
      <c r="AS25" s="65" t="s">
        <v>335</v>
      </c>
      <c r="AT25" s="65" t="s">
        <v>296</v>
      </c>
      <c r="AU25" s="65" t="s">
        <v>334</v>
      </c>
      <c r="AV25" s="65" t="s">
        <v>276</v>
      </c>
      <c r="AX25" s="65"/>
      <c r="AY25" s="65" t="s">
        <v>312</v>
      </c>
      <c r="AZ25" s="65" t="s">
        <v>313</v>
      </c>
      <c r="BA25" s="65" t="s">
        <v>328</v>
      </c>
      <c r="BB25" s="65" t="s">
        <v>295</v>
      </c>
      <c r="BC25" s="65" t="s">
        <v>276</v>
      </c>
      <c r="BE25" s="65"/>
      <c r="BF25" s="65" t="s">
        <v>325</v>
      </c>
      <c r="BG25" s="65" t="s">
        <v>313</v>
      </c>
      <c r="BH25" s="65" t="s">
        <v>333</v>
      </c>
      <c r="BI25" s="65" t="s">
        <v>334</v>
      </c>
      <c r="BJ25" s="65" t="s">
        <v>340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246.31168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1.8105605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1.4558936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14.854321499999999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2.1896209999999998</v>
      </c>
      <c r="AJ26" s="65" t="s">
        <v>285</v>
      </c>
      <c r="AK26" s="65">
        <v>320</v>
      </c>
      <c r="AL26" s="65">
        <v>400</v>
      </c>
      <c r="AM26" s="65">
        <v>0</v>
      </c>
      <c r="AN26" s="65">
        <v>1000</v>
      </c>
      <c r="AO26" s="65">
        <v>528.39246000000003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6.7919096999999997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4.1088740000000001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5.4075984999999998</v>
      </c>
    </row>
    <row r="33" spans="1:68" x14ac:dyDescent="0.3">
      <c r="A33" s="70" t="s">
        <v>309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302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303</v>
      </c>
      <c r="W34" s="69"/>
      <c r="X34" s="69"/>
      <c r="Y34" s="69"/>
      <c r="Z34" s="69"/>
      <c r="AA34" s="69"/>
      <c r="AC34" s="69" t="s">
        <v>342</v>
      </c>
      <c r="AD34" s="69"/>
      <c r="AE34" s="69"/>
      <c r="AF34" s="69"/>
      <c r="AG34" s="69"/>
      <c r="AH34" s="69"/>
      <c r="AJ34" s="69" t="s">
        <v>343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341</v>
      </c>
      <c r="C35" s="65" t="s">
        <v>335</v>
      </c>
      <c r="D35" s="65" t="s">
        <v>328</v>
      </c>
      <c r="E35" s="65" t="s">
        <v>334</v>
      </c>
      <c r="F35" s="65" t="s">
        <v>340</v>
      </c>
      <c r="H35" s="65"/>
      <c r="I35" s="65" t="s">
        <v>325</v>
      </c>
      <c r="J35" s="65" t="s">
        <v>313</v>
      </c>
      <c r="K35" s="65" t="s">
        <v>296</v>
      </c>
      <c r="L35" s="65" t="s">
        <v>295</v>
      </c>
      <c r="M35" s="65" t="s">
        <v>327</v>
      </c>
      <c r="O35" s="65"/>
      <c r="P35" s="65" t="s">
        <v>341</v>
      </c>
      <c r="Q35" s="65" t="s">
        <v>313</v>
      </c>
      <c r="R35" s="65" t="s">
        <v>296</v>
      </c>
      <c r="S35" s="65" t="s">
        <v>334</v>
      </c>
      <c r="T35" s="65" t="s">
        <v>276</v>
      </c>
      <c r="V35" s="65"/>
      <c r="W35" s="65" t="s">
        <v>312</v>
      </c>
      <c r="X35" s="65" t="s">
        <v>313</v>
      </c>
      <c r="Y35" s="65" t="s">
        <v>328</v>
      </c>
      <c r="Z35" s="65" t="s">
        <v>295</v>
      </c>
      <c r="AA35" s="65" t="s">
        <v>327</v>
      </c>
      <c r="AC35" s="65"/>
      <c r="AD35" s="65" t="s">
        <v>312</v>
      </c>
      <c r="AE35" s="65" t="s">
        <v>326</v>
      </c>
      <c r="AF35" s="65" t="s">
        <v>296</v>
      </c>
      <c r="AG35" s="65" t="s">
        <v>334</v>
      </c>
      <c r="AH35" s="65" t="s">
        <v>276</v>
      </c>
      <c r="AJ35" s="65"/>
      <c r="AK35" s="65" t="s">
        <v>325</v>
      </c>
      <c r="AL35" s="65" t="s">
        <v>313</v>
      </c>
      <c r="AM35" s="65" t="s">
        <v>296</v>
      </c>
      <c r="AN35" s="65" t="s">
        <v>334</v>
      </c>
      <c r="AO35" s="65" t="s">
        <v>276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593.07074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1098.9893999999999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2863.7844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4359.4139999999998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263.00385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187.30832000000001</v>
      </c>
    </row>
    <row r="43" spans="1:68" x14ac:dyDescent="0.3">
      <c r="A43" s="70" t="s">
        <v>344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345</v>
      </c>
      <c r="B44" s="69"/>
      <c r="C44" s="69"/>
      <c r="D44" s="69"/>
      <c r="E44" s="69"/>
      <c r="F44" s="69"/>
      <c r="H44" s="69" t="s">
        <v>315</v>
      </c>
      <c r="I44" s="69"/>
      <c r="J44" s="69"/>
      <c r="K44" s="69"/>
      <c r="L44" s="69"/>
      <c r="M44" s="69"/>
      <c r="O44" s="69" t="s">
        <v>316</v>
      </c>
      <c r="P44" s="69"/>
      <c r="Q44" s="69"/>
      <c r="R44" s="69"/>
      <c r="S44" s="69"/>
      <c r="T44" s="69"/>
      <c r="V44" s="69" t="s">
        <v>310</v>
      </c>
      <c r="W44" s="69"/>
      <c r="X44" s="69"/>
      <c r="Y44" s="69"/>
      <c r="Z44" s="69"/>
      <c r="AA44" s="69"/>
      <c r="AC44" s="69" t="s">
        <v>317</v>
      </c>
      <c r="AD44" s="69"/>
      <c r="AE44" s="69"/>
      <c r="AF44" s="69"/>
      <c r="AG44" s="69"/>
      <c r="AH44" s="69"/>
      <c r="AJ44" s="69" t="s">
        <v>304</v>
      </c>
      <c r="AK44" s="69"/>
      <c r="AL44" s="69"/>
      <c r="AM44" s="69"/>
      <c r="AN44" s="69"/>
      <c r="AO44" s="69"/>
      <c r="AQ44" s="69" t="s">
        <v>311</v>
      </c>
      <c r="AR44" s="69"/>
      <c r="AS44" s="69"/>
      <c r="AT44" s="69"/>
      <c r="AU44" s="69"/>
      <c r="AV44" s="69"/>
      <c r="AX44" s="69" t="s">
        <v>286</v>
      </c>
      <c r="AY44" s="69"/>
      <c r="AZ44" s="69"/>
      <c r="BA44" s="69"/>
      <c r="BB44" s="69"/>
      <c r="BC44" s="69"/>
      <c r="BE44" s="69" t="s">
        <v>346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312</v>
      </c>
      <c r="C45" s="65" t="s">
        <v>313</v>
      </c>
      <c r="D45" s="65" t="s">
        <v>333</v>
      </c>
      <c r="E45" s="65" t="s">
        <v>334</v>
      </c>
      <c r="F45" s="65" t="s">
        <v>276</v>
      </c>
      <c r="H45" s="65"/>
      <c r="I45" s="65" t="s">
        <v>341</v>
      </c>
      <c r="J45" s="65" t="s">
        <v>335</v>
      </c>
      <c r="K45" s="65" t="s">
        <v>296</v>
      </c>
      <c r="L45" s="65" t="s">
        <v>295</v>
      </c>
      <c r="M45" s="65" t="s">
        <v>276</v>
      </c>
      <c r="O45" s="65"/>
      <c r="P45" s="65" t="s">
        <v>312</v>
      </c>
      <c r="Q45" s="65" t="s">
        <v>313</v>
      </c>
      <c r="R45" s="65" t="s">
        <v>333</v>
      </c>
      <c r="S45" s="65" t="s">
        <v>334</v>
      </c>
      <c r="T45" s="65" t="s">
        <v>276</v>
      </c>
      <c r="V45" s="65"/>
      <c r="W45" s="65" t="s">
        <v>312</v>
      </c>
      <c r="X45" s="65" t="s">
        <v>326</v>
      </c>
      <c r="Y45" s="65" t="s">
        <v>296</v>
      </c>
      <c r="Z45" s="65" t="s">
        <v>295</v>
      </c>
      <c r="AA45" s="65" t="s">
        <v>276</v>
      </c>
      <c r="AC45" s="65"/>
      <c r="AD45" s="65" t="s">
        <v>312</v>
      </c>
      <c r="AE45" s="65" t="s">
        <v>335</v>
      </c>
      <c r="AF45" s="65" t="s">
        <v>328</v>
      </c>
      <c r="AG45" s="65" t="s">
        <v>334</v>
      </c>
      <c r="AH45" s="65" t="s">
        <v>276</v>
      </c>
      <c r="AJ45" s="65"/>
      <c r="AK45" s="65" t="s">
        <v>341</v>
      </c>
      <c r="AL45" s="65" t="s">
        <v>335</v>
      </c>
      <c r="AM45" s="65" t="s">
        <v>296</v>
      </c>
      <c r="AN45" s="65" t="s">
        <v>336</v>
      </c>
      <c r="AO45" s="65" t="s">
        <v>276</v>
      </c>
      <c r="AQ45" s="65"/>
      <c r="AR45" s="65" t="s">
        <v>312</v>
      </c>
      <c r="AS45" s="65" t="s">
        <v>313</v>
      </c>
      <c r="AT45" s="65" t="s">
        <v>328</v>
      </c>
      <c r="AU45" s="65" t="s">
        <v>295</v>
      </c>
      <c r="AV45" s="65" t="s">
        <v>276</v>
      </c>
      <c r="AX45" s="65"/>
      <c r="AY45" s="65" t="s">
        <v>312</v>
      </c>
      <c r="AZ45" s="65" t="s">
        <v>313</v>
      </c>
      <c r="BA45" s="65" t="s">
        <v>296</v>
      </c>
      <c r="BB45" s="65" t="s">
        <v>295</v>
      </c>
      <c r="BC45" s="65" t="s">
        <v>327</v>
      </c>
      <c r="BE45" s="65"/>
      <c r="BF45" s="65" t="s">
        <v>312</v>
      </c>
      <c r="BG45" s="65" t="s">
        <v>313</v>
      </c>
      <c r="BH45" s="65" t="s">
        <v>296</v>
      </c>
      <c r="BI45" s="65" t="s">
        <v>334</v>
      </c>
      <c r="BJ45" s="65" t="s">
        <v>327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15.423940999999999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8.526313</v>
      </c>
      <c r="O46" s="65" t="s">
        <v>287</v>
      </c>
      <c r="P46" s="65">
        <v>600</v>
      </c>
      <c r="Q46" s="65">
        <v>800</v>
      </c>
      <c r="R46" s="65">
        <v>0</v>
      </c>
      <c r="S46" s="65">
        <v>10000</v>
      </c>
      <c r="T46" s="65">
        <v>1036.0628999999999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1.2711356E-2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2.8678593999999999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82.675809999999998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51.916386000000003</v>
      </c>
      <c r="AX46" s="65" t="s">
        <v>347</v>
      </c>
      <c r="AY46" s="65"/>
      <c r="AZ46" s="65"/>
      <c r="BA46" s="65"/>
      <c r="BB46" s="65"/>
      <c r="BC46" s="65"/>
      <c r="BE46" s="65" t="s">
        <v>288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7" sqref="H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348</v>
      </c>
      <c r="B2" s="61" t="s">
        <v>349</v>
      </c>
      <c r="C2" s="61" t="s">
        <v>318</v>
      </c>
      <c r="D2" s="61">
        <v>66</v>
      </c>
      <c r="E2" s="61">
        <v>1633.9354000000001</v>
      </c>
      <c r="F2" s="61">
        <v>272.27274</v>
      </c>
      <c r="G2" s="61">
        <v>38.406494000000002</v>
      </c>
      <c r="H2" s="61">
        <v>17.654343000000001</v>
      </c>
      <c r="I2" s="61">
        <v>20.752153</v>
      </c>
      <c r="J2" s="61">
        <v>57.638461999999997</v>
      </c>
      <c r="K2" s="61">
        <v>27.761236</v>
      </c>
      <c r="L2" s="61">
        <v>29.877227999999999</v>
      </c>
      <c r="M2" s="61">
        <v>30.045935</v>
      </c>
      <c r="N2" s="61">
        <v>6.2014933000000001</v>
      </c>
      <c r="O2" s="61">
        <v>18.537676000000001</v>
      </c>
      <c r="P2" s="61">
        <v>1363.4860000000001</v>
      </c>
      <c r="Q2" s="61">
        <v>19.688134999999999</v>
      </c>
      <c r="R2" s="61">
        <v>564.9692</v>
      </c>
      <c r="S2" s="61">
        <v>111.94771</v>
      </c>
      <c r="T2" s="61">
        <v>5436.25</v>
      </c>
      <c r="U2" s="61">
        <v>3.9446460999999999</v>
      </c>
      <c r="V2" s="61">
        <v>18.777806999999999</v>
      </c>
      <c r="W2" s="61">
        <v>263.58972</v>
      </c>
      <c r="X2" s="61">
        <v>246.31168</v>
      </c>
      <c r="Y2" s="61">
        <v>1.8105605</v>
      </c>
      <c r="Z2" s="61">
        <v>1.4558936</v>
      </c>
      <c r="AA2" s="61">
        <v>14.854321499999999</v>
      </c>
      <c r="AB2" s="61">
        <v>2.1896209999999998</v>
      </c>
      <c r="AC2" s="61">
        <v>528.39246000000003</v>
      </c>
      <c r="AD2" s="61">
        <v>6.7919096999999997</v>
      </c>
      <c r="AE2" s="61">
        <v>4.1088740000000001</v>
      </c>
      <c r="AF2" s="61">
        <v>5.4075984999999998</v>
      </c>
      <c r="AG2" s="61">
        <v>593.07074</v>
      </c>
      <c r="AH2" s="61">
        <v>285.9812</v>
      </c>
      <c r="AI2" s="61">
        <v>307.08954</v>
      </c>
      <c r="AJ2" s="61">
        <v>1098.9893999999999</v>
      </c>
      <c r="AK2" s="61">
        <v>2863.7844</v>
      </c>
      <c r="AL2" s="61">
        <v>263.00385</v>
      </c>
      <c r="AM2" s="61">
        <v>4359.4139999999998</v>
      </c>
      <c r="AN2" s="61">
        <v>187.30832000000001</v>
      </c>
      <c r="AO2" s="61">
        <v>15.423940999999999</v>
      </c>
      <c r="AP2" s="61">
        <v>11.900217</v>
      </c>
      <c r="AQ2" s="61">
        <v>3.5237231000000002</v>
      </c>
      <c r="AR2" s="61">
        <v>8.526313</v>
      </c>
      <c r="AS2" s="61">
        <v>1036.0628999999999</v>
      </c>
      <c r="AT2" s="61">
        <v>1.2711356E-2</v>
      </c>
      <c r="AU2" s="61">
        <v>2.8678593999999999</v>
      </c>
      <c r="AV2" s="61">
        <v>82.675809999999998</v>
      </c>
      <c r="AW2" s="61">
        <v>51.916386000000003</v>
      </c>
      <c r="AX2" s="61">
        <v>6.2402251999999998E-2</v>
      </c>
      <c r="AY2" s="61">
        <v>0.81462190000000001</v>
      </c>
      <c r="AZ2" s="61">
        <v>208.81064000000001</v>
      </c>
      <c r="BA2" s="61">
        <v>30.688590999999999</v>
      </c>
      <c r="BB2" s="61">
        <v>11.548423</v>
      </c>
      <c r="BC2" s="61">
        <v>10.127594999999999</v>
      </c>
      <c r="BD2" s="61">
        <v>8.982583</v>
      </c>
      <c r="BE2" s="61">
        <v>0.91570819999999997</v>
      </c>
      <c r="BF2" s="61">
        <v>3.1695517999999998</v>
      </c>
      <c r="BG2" s="61">
        <v>6.9387240000000003E-3</v>
      </c>
      <c r="BH2" s="61">
        <v>5.9615090000000003E-2</v>
      </c>
      <c r="BI2" s="61">
        <v>4.4980622999999997E-2</v>
      </c>
      <c r="BJ2" s="61">
        <v>0.14478023000000001</v>
      </c>
      <c r="BK2" s="61">
        <v>5.3374800000000001E-4</v>
      </c>
      <c r="BL2" s="61">
        <v>0.30862286999999999</v>
      </c>
      <c r="BM2" s="61">
        <v>2.1310859</v>
      </c>
      <c r="BN2" s="61">
        <v>0.50988120000000003</v>
      </c>
      <c r="BO2" s="61">
        <v>27.98949</v>
      </c>
      <c r="BP2" s="61">
        <v>4.0026517000000004</v>
      </c>
      <c r="BQ2" s="61">
        <v>9.0225725000000008</v>
      </c>
      <c r="BR2" s="61">
        <v>32.001896000000002</v>
      </c>
      <c r="BS2" s="61">
        <v>18.275258999999998</v>
      </c>
      <c r="BT2" s="61">
        <v>4.5956235000000003</v>
      </c>
      <c r="BU2" s="61">
        <v>3.6217142000000001E-2</v>
      </c>
      <c r="BV2" s="61">
        <v>3.6807159999999998E-2</v>
      </c>
      <c r="BW2" s="61">
        <v>0.31171476999999997</v>
      </c>
      <c r="BX2" s="61">
        <v>0.74175740000000001</v>
      </c>
      <c r="BY2" s="61">
        <v>0.1151558</v>
      </c>
      <c r="BZ2" s="61">
        <v>9.1206420000000004E-4</v>
      </c>
      <c r="CA2" s="61">
        <v>0.51236789999999999</v>
      </c>
      <c r="CB2" s="61">
        <v>1.8225603E-2</v>
      </c>
      <c r="CC2" s="61">
        <v>0.21883957000000001</v>
      </c>
      <c r="CD2" s="61">
        <v>1.5514116</v>
      </c>
      <c r="CE2" s="61">
        <v>5.2211029999999999E-2</v>
      </c>
      <c r="CF2" s="61">
        <v>0.16582815000000001</v>
      </c>
      <c r="CG2" s="61">
        <v>1.2449999E-6</v>
      </c>
      <c r="CH2" s="61">
        <v>4.3812803999999997E-2</v>
      </c>
      <c r="CI2" s="61">
        <v>6.3705669999999997E-3</v>
      </c>
      <c r="CJ2" s="61">
        <v>3.2421612999999998</v>
      </c>
      <c r="CK2" s="61">
        <v>1.1107149E-2</v>
      </c>
      <c r="CL2" s="61">
        <v>0.46748474000000001</v>
      </c>
      <c r="CM2" s="61">
        <v>1.7803960999999999</v>
      </c>
      <c r="CN2" s="61">
        <v>1473.3579</v>
      </c>
      <c r="CO2" s="61">
        <v>2568.5641999999998</v>
      </c>
      <c r="CP2" s="61">
        <v>1779.4342999999999</v>
      </c>
      <c r="CQ2" s="61">
        <v>616.29960000000005</v>
      </c>
      <c r="CR2" s="61">
        <v>266.78496999999999</v>
      </c>
      <c r="CS2" s="61">
        <v>297.02744000000001</v>
      </c>
      <c r="CT2" s="61">
        <v>1454.9127000000001</v>
      </c>
      <c r="CU2" s="61">
        <v>1045.4812999999999</v>
      </c>
      <c r="CV2" s="61">
        <v>944.97484999999995</v>
      </c>
      <c r="CW2" s="61">
        <v>1191.3715</v>
      </c>
      <c r="CX2" s="61">
        <v>324.77361999999999</v>
      </c>
      <c r="CY2" s="61">
        <v>1693.2985000000001</v>
      </c>
      <c r="CZ2" s="61">
        <v>1092.8145</v>
      </c>
      <c r="DA2" s="61">
        <v>2064.9789999999998</v>
      </c>
      <c r="DB2" s="61">
        <v>1779.2405000000001</v>
      </c>
      <c r="DC2" s="61">
        <v>3206.116</v>
      </c>
      <c r="DD2" s="61">
        <v>6031.9780000000001</v>
      </c>
      <c r="DE2" s="61">
        <v>1177.0065</v>
      </c>
      <c r="DF2" s="61">
        <v>2414.3164000000002</v>
      </c>
      <c r="DG2" s="61">
        <v>1321.3214</v>
      </c>
      <c r="DH2" s="61">
        <v>66.712829999999997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30.688590999999999</v>
      </c>
      <c r="B6">
        <f>BB2</f>
        <v>11.548423</v>
      </c>
      <c r="C6">
        <f>BC2</f>
        <v>10.127594999999999</v>
      </c>
      <c r="D6">
        <f>BD2</f>
        <v>8.982583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20157</v>
      </c>
      <c r="C2" s="56">
        <f ca="1">YEAR(TODAY())-YEAR(B2)+IF(TODAY()&gt;=DATE(YEAR(TODAY()),MONTH(B2),DAY(B2)),0,-1)</f>
        <v>66</v>
      </c>
      <c r="E2" s="52">
        <v>163.4</v>
      </c>
      <c r="F2" s="53" t="s">
        <v>275</v>
      </c>
      <c r="G2" s="52">
        <v>74.400000000000006</v>
      </c>
      <c r="H2" s="51" t="s">
        <v>40</v>
      </c>
      <c r="I2" s="72">
        <f>ROUND(G3/E3^2,1)</f>
        <v>27.9</v>
      </c>
    </row>
    <row r="3" spans="1:9" x14ac:dyDescent="0.3">
      <c r="E3" s="51">
        <f>E2/100</f>
        <v>1.6340000000000001</v>
      </c>
      <c r="F3" s="51" t="s">
        <v>39</v>
      </c>
      <c r="G3" s="51">
        <f>G2</f>
        <v>74.400000000000006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방명희, ID : H1900960)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02일 09:43:33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44502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163.4</v>
      </c>
      <c r="L12" s="129"/>
      <c r="M12" s="122">
        <f>'개인정보 및 신체계측 입력'!G2</f>
        <v>74.400000000000006</v>
      </c>
      <c r="N12" s="123"/>
      <c r="O12" s="118" t="s">
        <v>270</v>
      </c>
      <c r="P12" s="112"/>
      <c r="Q12" s="115">
        <f>'개인정보 및 신체계측 입력'!I2</f>
        <v>27.9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방명희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73.923000000000002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10.428000000000001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15.648999999999999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10.5</v>
      </c>
      <c r="L72" s="36" t="s">
        <v>52</v>
      </c>
      <c r="M72" s="36">
        <f>ROUND('DRIs DATA'!K8,1)</f>
        <v>4.4000000000000004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75.33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156.47999999999999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246.31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145.97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74.13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190.92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154.24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2021-11-02T00:48:47Z</dcterms:modified>
</cp:coreProperties>
</file>