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<sst xmlns="http://schemas.openxmlformats.org/spreadsheetml/2006/main" count="692" uniqueCount="337">
  <si>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</si>
  <si>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</si>
  <si>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</si>
  <si>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</si>
  <si>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</si>
  <si>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</si>
  <si>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</si>
  <si>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</si>
  <si>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</si>
  <si>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</si>
  <si>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</si>
  <si>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</si>
  <si>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</si>
  <si>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</si>
  <si>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</si>
  <si>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</si>
  <si>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</si>
  <si>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</si>
  <si>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</si>
  <si>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</si>
  <si>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</si>
  <si>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</si>
  <si>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</si>
  <si>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</si>
  <si>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</si>
  <si>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</si>
  <si>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</si>
  <si>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</si>
  <si>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</si>
  <si>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</si>
  <si>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</si>
  <si>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</si>
  <si>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</si>
  <si>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</si>
  <si>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</si>
  <si>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</si>
  <si>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</si>
  <si>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</si>
  <si>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</si>
  <si>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</si>
  <si>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</si>
  <si>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</si>
  <si>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</si>
  <si>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</si>
  <si>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</si>
  <si>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</si>
  <si>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</si>
  <si>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</si>
  <si>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</si>
  <si>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</si>
  <si>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</si>
  <si>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</si>
  <si>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</si>
  <si>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</si>
  <si>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</si>
  <si>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</si>
  <si>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</si>
  <si>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</si>
  <si>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</si>
  <si>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</si>
  <si>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</si>
  <si>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</si>
  <si>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</si>
  <si>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</si>
  <si>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</si>
  <si>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</si>
  <si>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</si>
  <si>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</si>
  <si>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</si>
  <si>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</si>
  <si>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</si>
  <si>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</si>
  <si>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</si>
  <si>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</si>
  <si>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</si>
  <si>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</si>
  <si>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</si>
  <si>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</si>
  <si>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</si>
  <si>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</si>
  <si>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</si>
  <si>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</si>
  <si>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</si>
  <si>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</si>
  <si>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</si>
  <si>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</si>
  <si>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</si>
  <si>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</si>
  <si>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</si>
  <si>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</si>
  <si>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</si>
  <si>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</si>
  <si>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</si>
  <si>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</si>
  <si>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</si>
  <si>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</si>
  <si>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</si>
  <si>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</si>
  <si>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</si>
  <si>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</si>
  <si>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</si>
  <si>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</si>
  <si>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</si>
  <si>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</si>
  <si>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</si>
  <si>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</si>
  <si>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</si>
  <si>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</si>
  <si>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</si>
  <si>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</si>
  <si>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</si>
  <si>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</si>
  <si>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</si>
  <si>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</si>
  <si>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</si>
  <si>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</si>
  <si>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</si>
  <si>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</si>
  <si>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</si>
  <si>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</si>
  <si>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</si>
  <si>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</si>
  <si>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</si>
  <si>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</si>
  <si>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</si>
  <si>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</si>
  <si>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</si>
  <si>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</si>
  <si>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</si>
  <si>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</si>
  <si>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</si>
  <si>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</si>
  <si>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</si>
  <si>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</si>
  <si>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</si>
  <si>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</si>
  <si>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</si>
  <si>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</si>
  <si>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</si>
  <si>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</si>
  <si>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</si>
  <si>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</si>
  <si>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</si>
  <si>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</si>
  <si>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</si>
  <si>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</si>
  <si>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</si>
  <si>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</si>
  <si>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</si>
  <si>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</si>
  <si>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</si>
  <si>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</si>
  <si>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</si>
  <si>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</si>
  <si>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</si>
  <si>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</si>
  <si>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</si>
  <si>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</si>
  <si>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</si>
  <si>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</si>
  <si>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</si>
  <si>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</si>
  <si>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</si>
  <si>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</si>
  <si>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</si>
  <si>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</si>
  <si>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</si>
  <si>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</si>
  <si>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</si>
  <si>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</si>
  <si>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</si>
  <si>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</si>
  <si>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</si>
  <si>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</si>
  <si>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</si>
  <si>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</si>
  <si>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</si>
  <si>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</si>
  <si>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</si>
  <si>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</si>
  <si>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</si>
  <si>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</si>
  <si>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</si>
  <si>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</si>
  <si>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</si>
  <si>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</si>
  <si>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</si>
  <si>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</si>
  <si>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</si>
  <si>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</si>
  <si>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</si>
  <si>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</si>
  <si>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</si>
  <si>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</si>
  <si>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</si>
  <si>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</si>
  <si>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</si>
  <si>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</si>
  <si>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</si>
  <si>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</si>
  <si>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</si>
  <si>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</si>
  <si>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</si>
  <si>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</si>
  <si>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</si>
  <si>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</si>
  <si>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</si>
  <si>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</si>
  <si>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</si>
  <si>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</si>
  <si>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</si>
  <si>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</si>
  <si>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</si>
  <si>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</si>
  <si>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</si>
  <si>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</si>
  <si>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</si>
  <si>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</si>
  <si>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</si>
  <si>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</si>
  <si>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</si>
  <si>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</si>
  <si>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</si>
  <si>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</si>
  <si>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</si>
  <si>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</si>
  <si>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</si>
  <si>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</si>
  <si>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</si>
  <si>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</si>
  <si>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</si>
  <si>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</si>
  <si>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</si>
  <si>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</si>
  <si>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</si>
  <si>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</si>
  <si>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</si>
  <si>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</si>
  <si>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</si>
  <si>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</si>
  <si>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</si>
  <si>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</si>
  <si>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</si>
  <si>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</si>
  <si>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</si>
  <si>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</si>
  <si>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</si>
  <si>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</si>
  <si>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</si>
  <si>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</si>
  <si>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</si>
  <si>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</si>
  <si>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</si>
  <si>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</si>
  <si>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</si>
  <si>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</si>
  <si>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</si>
  <si>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</si>
  <si>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</si>
  <si>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</si>
  <si>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</si>
  <si>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</si>
  <si>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</si>
  <si>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</si>
  <si>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</si>
  <si>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</si>
  <si>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</si>
  <si>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</si>
  <si>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</si>
  <si>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</si>
  <si>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</si>
  <si>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</si>
  <si>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</si>
  <si>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</si>
  <si>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</si>
  <si>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</si>
  <si>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</si>
  <si>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지방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</si>
  <si>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</si>
  <si>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</si>
  <si>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</si>
  <si>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</si>
  <si>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비타민K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</si>
  <si>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</si>
  <si>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</si>
  <si>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</si>
  <si>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비타민B12</t>
    <phoneticPr fontId="1" type="noConversion"/>
  </si>
  <si>
    <t>엽산(μg DFE/일)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</si>
  <si>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</si>
  <si>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</si>
  <si>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</si>
  <si>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</si>
  <si>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</si>
  <si>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</si>
  <si>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</si>
  <si>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</si>
  <si>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</si>
  <si>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</si>
  <si>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상한섭취량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</si>
  <si>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</si>
  <si>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</si>
  <si>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</si>
  <si>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</si>
  <si>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비타민D</t>
    <phoneticPr fontId="1" type="noConversion"/>
  </si>
  <si>
    <t>비타민A(μg RAE/일)</t>
    <phoneticPr fontId="1" type="noConversion"/>
  </si>
  <si>
    <t>판토텐산</t>
    <phoneticPr fontId="1" type="noConversion"/>
  </si>
  <si>
    <t>인</t>
    <phoneticPr fontId="1" type="noConversion"/>
  </si>
  <si>
    <t>칼륨</t>
    <phoneticPr fontId="1" type="noConversion"/>
  </si>
  <si>
    <t>철</t>
    <phoneticPr fontId="1" type="noConversion"/>
  </si>
  <si>
    <t>요오드</t>
    <phoneticPr fontId="1" type="noConversion"/>
  </si>
  <si>
    <t>정보</t>
    <phoneticPr fontId="1" type="noConversion"/>
  </si>
  <si>
    <t>n-3불포화</t>
    <phoneticPr fontId="1" type="noConversion"/>
  </si>
  <si>
    <t>수용성 비타민</t>
    <phoneticPr fontId="1" type="noConversion"/>
  </si>
  <si>
    <t>비타민C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</si>
  <si>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</si>
  <si>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</si>
  <si>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</si>
  <si>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마그네슘</t>
    <phoneticPr fontId="1" type="noConversion"/>
  </si>
  <si>
    <t>불소</t>
    <phoneticPr fontId="1" type="noConversion"/>
  </si>
  <si>
    <t>셀레늄</t>
    <phoneticPr fontId="1" type="noConversion"/>
  </si>
  <si>
    <t>크롬</t>
    <phoneticPr fontId="1" type="noConversion"/>
  </si>
  <si>
    <t>엽산</t>
    <phoneticPr fontId="1" type="noConversion"/>
  </si>
  <si>
    <t>평균필요량</t>
    <phoneticPr fontId="1" type="noConversion"/>
  </si>
  <si>
    <t>불포화지방산</t>
    <phoneticPr fontId="1" type="noConversion"/>
  </si>
  <si>
    <t>필요추정량</t>
    <phoneticPr fontId="1" type="noConversion"/>
  </si>
  <si>
    <t>권장섭취량</t>
    <phoneticPr fontId="1" type="noConversion"/>
  </si>
  <si>
    <t>비타민E</t>
    <phoneticPr fontId="1" type="noConversion"/>
  </si>
  <si>
    <t>니아신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</si>
  <si>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</si>
  <si>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</si>
  <si>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</si>
  <si>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</si>
  <si>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F</t>
  </si>
  <si>
    <t>(설문지 : FFQ 95문항 설문지, 사용자 : 정명자, ID : H1900961)</t>
  </si>
  <si>
    <t>2021년 11월 02일 09:45:06</t>
  </si>
  <si>
    <t>H1900961</t>
  </si>
  <si>
    <t>정명자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</si>
</sst>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71.108086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277456"/>
        <c:axId val="600278632"/>
      </c:barChart>
      <c:catAx>
        <c:axId val="60027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278632"/>
        <c:crosses val="autoZero"/>
        <c:auto val="1"/>
        <c:lblAlgn val="ctr"/>
        <c:lblOffset val="100"/>
        <c:noMultiLvlLbl val="0"/>
      </c:catAx>
      <c:valAx>
        <c:axId val="60027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27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3.6017890000000001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84520"/>
        <c:axId val="530386480"/>
      </c:barChart>
      <c:catAx>
        <c:axId val="530384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86480"/>
        <c:crosses val="autoZero"/>
        <c:auto val="1"/>
        <c:lblAlgn val="ctr"/>
        <c:lblOffset val="100"/>
        <c:noMultiLvlLbl val="0"/>
      </c:catAx>
      <c:valAx>
        <c:axId val="530386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84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0.98212880000000002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89616"/>
        <c:axId val="530386088"/>
      </c:barChart>
      <c:catAx>
        <c:axId val="53038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86088"/>
        <c:crosses val="autoZero"/>
        <c:auto val="1"/>
        <c:lblAlgn val="ctr"/>
        <c:lblOffset val="100"/>
        <c:noMultiLvlLbl val="0"/>
      </c:catAx>
      <c:valAx>
        <c:axId val="530386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8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1226.8967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82952"/>
        <c:axId val="530383344"/>
      </c:barChart>
      <c:catAx>
        <c:axId val="530382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83344"/>
        <c:crosses val="autoZero"/>
        <c:auto val="1"/>
        <c:lblAlgn val="ctr"/>
        <c:lblOffset val="100"/>
        <c:noMultiLvlLbl val="0"/>
      </c:catAx>
      <c:valAx>
        <c:axId val="530383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82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2731.2231000000002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828248"/>
        <c:axId val="536832560"/>
      </c:barChart>
      <c:catAx>
        <c:axId val="53682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32560"/>
        <c:crosses val="autoZero"/>
        <c:auto val="1"/>
        <c:lblAlgn val="ctr"/>
        <c:lblOffset val="100"/>
        <c:noMultiLvlLbl val="0"/>
      </c:catAx>
      <c:valAx>
        <c:axId val="5368325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2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69.468980000000002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827856"/>
        <c:axId val="536829816"/>
      </c:barChart>
      <c:catAx>
        <c:axId val="53682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29816"/>
        <c:crosses val="autoZero"/>
        <c:auto val="1"/>
        <c:lblAlgn val="ctr"/>
        <c:lblOffset val="100"/>
        <c:noMultiLvlLbl val="0"/>
      </c:catAx>
      <c:valAx>
        <c:axId val="536829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2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120.60631600000001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825504"/>
        <c:axId val="536828640"/>
      </c:barChart>
      <c:catAx>
        <c:axId val="53682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28640"/>
        <c:crosses val="autoZero"/>
        <c:auto val="1"/>
        <c:lblAlgn val="ctr"/>
        <c:lblOffset val="100"/>
        <c:noMultiLvlLbl val="0"/>
      </c:catAx>
      <c:valAx>
        <c:axId val="536828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2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10.00394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829424"/>
        <c:axId val="536832952"/>
      </c:barChart>
      <c:catAx>
        <c:axId val="53682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32952"/>
        <c:crosses val="autoZero"/>
        <c:auto val="1"/>
        <c:lblAlgn val="ctr"/>
        <c:lblOffset val="100"/>
        <c:noMultiLvlLbl val="0"/>
      </c:catAx>
      <c:valAx>
        <c:axId val="536832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2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999.85379999999998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830600"/>
        <c:axId val="536831384"/>
      </c:barChart>
      <c:catAx>
        <c:axId val="536830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31384"/>
        <c:crosses val="autoZero"/>
        <c:auto val="1"/>
        <c:lblAlgn val="ctr"/>
        <c:lblOffset val="100"/>
        <c:noMultiLvlLbl val="0"/>
      </c:catAx>
      <c:valAx>
        <c:axId val="5368313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30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2.6274748000000001E-2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826288"/>
        <c:axId val="536831776"/>
      </c:barChart>
      <c:catAx>
        <c:axId val="53682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31776"/>
        <c:crosses val="autoZero"/>
        <c:auto val="1"/>
        <c:lblAlgn val="ctr"/>
        <c:lblOffset val="100"/>
        <c:noMultiLvlLbl val="0"/>
      </c:catAx>
      <c:valAx>
        <c:axId val="53683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2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3.1704216000000001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827072"/>
        <c:axId val="536827464"/>
      </c:barChart>
      <c:catAx>
        <c:axId val="53682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27464"/>
        <c:crosses val="autoZero"/>
        <c:auto val="1"/>
        <c:lblAlgn val="ctr"/>
        <c:lblOffset val="100"/>
        <c:noMultiLvlLbl val="0"/>
      </c:catAx>
      <c:valAx>
        <c:axId val="536827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2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27.372332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277848"/>
        <c:axId val="600272360"/>
      </c:barChart>
      <c:catAx>
        <c:axId val="60027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272360"/>
        <c:crosses val="autoZero"/>
        <c:auto val="1"/>
        <c:lblAlgn val="ctr"/>
        <c:lblOffset val="100"/>
        <c:noMultiLvlLbl val="0"/>
      </c:catAx>
      <c:valAx>
        <c:axId val="600272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27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168.16568000000001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606648"/>
        <c:axId val="599603120"/>
      </c:barChart>
      <c:catAx>
        <c:axId val="59960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603120"/>
        <c:crosses val="autoZero"/>
        <c:auto val="1"/>
        <c:lblAlgn val="ctr"/>
        <c:lblOffset val="100"/>
        <c:noMultiLvlLbl val="0"/>
      </c:catAx>
      <c:valAx>
        <c:axId val="59960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60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97.153549999999996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601944"/>
        <c:axId val="599607040"/>
      </c:barChart>
      <c:catAx>
        <c:axId val="59960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607040"/>
        <c:crosses val="autoZero"/>
        <c:auto val="1"/>
        <c:lblAlgn val="ctr"/>
        <c:lblOffset val="100"/>
        <c:noMultiLvlLbl val="0"/>
      </c:catAx>
      <c:valAx>
        <c:axId val="599607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60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5.694</c:v>
                </c:pt>
                <c:pt idx="1">
                  <c:v>21.513999999999999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9607824"/>
        <c:axId val="599605864"/>
      </c:barChart>
      <c:catAx>
        <c:axId val="59960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605864"/>
        <c:crosses val="autoZero"/>
        <c:auto val="1"/>
        <c:lblAlgn val="ctr"/>
        <c:lblOffset val="100"/>
        <c:noMultiLvlLbl val="0"/>
      </c:catAx>
      <c:valAx>
        <c:axId val="599605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60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13.579383</c:v>
                </c:pt>
                <c:pt idx="1">
                  <c:v>17.514437000000001</c:v>
                </c:pt>
                <c:pt idx="2">
                  <c:v>20.864802999999998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539.33920000000001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604296"/>
        <c:axId val="599604688"/>
      </c:barChart>
      <c:catAx>
        <c:axId val="59960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604688"/>
        <c:crosses val="autoZero"/>
        <c:auto val="1"/>
        <c:lblAlgn val="ctr"/>
        <c:lblOffset val="100"/>
        <c:noMultiLvlLbl val="0"/>
      </c:catAx>
      <c:valAx>
        <c:axId val="599604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60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22.563406000000001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601160"/>
        <c:axId val="599600768"/>
      </c:barChart>
      <c:catAx>
        <c:axId val="59960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600768"/>
        <c:crosses val="autoZero"/>
        <c:auto val="1"/>
        <c:lblAlgn val="ctr"/>
        <c:lblOffset val="100"/>
        <c:noMultiLvlLbl val="0"/>
      </c:catAx>
      <c:valAx>
        <c:axId val="599600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60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64.292000000000002</c:v>
                </c:pt>
                <c:pt idx="1">
                  <c:v>14.974</c:v>
                </c:pt>
                <c:pt idx="2">
                  <c:v>20.734000000000002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9602336"/>
        <c:axId val="599603904"/>
      </c:barChart>
      <c:catAx>
        <c:axId val="59960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603904"/>
        <c:crosses val="autoZero"/>
        <c:auto val="1"/>
        <c:lblAlgn val="ctr"/>
        <c:lblOffset val="100"/>
        <c:noMultiLvlLbl val="0"/>
      </c:catAx>
      <c:valAx>
        <c:axId val="59960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60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1640.2307000000001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489336"/>
        <c:axId val="531489728"/>
      </c:barChart>
      <c:catAx>
        <c:axId val="531489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489728"/>
        <c:crosses val="autoZero"/>
        <c:auto val="1"/>
        <c:lblAlgn val="ctr"/>
        <c:lblOffset val="100"/>
        <c:noMultiLvlLbl val="0"/>
      </c:catAx>
      <c:valAx>
        <c:axId val="531489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489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90.422134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490904"/>
        <c:axId val="531486592"/>
      </c:barChart>
      <c:catAx>
        <c:axId val="53149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486592"/>
        <c:crosses val="autoZero"/>
        <c:auto val="1"/>
        <c:lblAlgn val="ctr"/>
        <c:lblOffset val="100"/>
        <c:noMultiLvlLbl val="0"/>
      </c:catAx>
      <c:valAx>
        <c:axId val="531486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490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566.64710000000002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488944"/>
        <c:axId val="531494040"/>
      </c:barChart>
      <c:catAx>
        <c:axId val="53148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494040"/>
        <c:crosses val="autoZero"/>
        <c:auto val="1"/>
        <c:lblAlgn val="ctr"/>
        <c:lblOffset val="100"/>
        <c:noMultiLvlLbl val="0"/>
      </c:catAx>
      <c:valAx>
        <c:axId val="531494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48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4.2167807000000002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279024"/>
        <c:axId val="600279808"/>
      </c:barChart>
      <c:catAx>
        <c:axId val="60027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279808"/>
        <c:crosses val="autoZero"/>
        <c:auto val="1"/>
        <c:lblAlgn val="ctr"/>
        <c:lblOffset val="100"/>
        <c:noMultiLvlLbl val="0"/>
      </c:catAx>
      <c:valAx>
        <c:axId val="60027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27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4484.8984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492472"/>
        <c:axId val="531492864"/>
      </c:barChart>
      <c:catAx>
        <c:axId val="53149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492864"/>
        <c:crosses val="autoZero"/>
        <c:auto val="1"/>
        <c:lblAlgn val="ctr"/>
        <c:lblOffset val="100"/>
        <c:noMultiLvlLbl val="0"/>
      </c:catAx>
      <c:valAx>
        <c:axId val="53149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49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15.329509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490512"/>
        <c:axId val="531486984"/>
      </c:barChart>
      <c:catAx>
        <c:axId val="53149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486984"/>
        <c:crosses val="autoZero"/>
        <c:auto val="1"/>
        <c:lblAlgn val="ctr"/>
        <c:lblOffset val="100"/>
        <c:noMultiLvlLbl val="0"/>
      </c:catAx>
      <c:valAx>
        <c:axId val="53148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49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1.8326585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493648"/>
        <c:axId val="531487376"/>
      </c:barChart>
      <c:catAx>
        <c:axId val="53149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487376"/>
        <c:crosses val="autoZero"/>
        <c:auto val="1"/>
        <c:lblAlgn val="ctr"/>
        <c:lblOffset val="100"/>
        <c:noMultiLvlLbl val="0"/>
      </c:catAx>
      <c:valAx>
        <c:axId val="531487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49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201.46292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274712"/>
        <c:axId val="600275104"/>
      </c:barChart>
      <c:catAx>
        <c:axId val="60027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275104"/>
        <c:crosses val="autoZero"/>
        <c:auto val="1"/>
        <c:lblAlgn val="ctr"/>
        <c:lblOffset val="100"/>
        <c:noMultiLvlLbl val="0"/>
      </c:catAx>
      <c:valAx>
        <c:axId val="600275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27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1.6841005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275496"/>
        <c:axId val="600277064"/>
      </c:barChart>
      <c:catAx>
        <c:axId val="600275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277064"/>
        <c:crosses val="autoZero"/>
        <c:auto val="1"/>
        <c:lblAlgn val="ctr"/>
        <c:lblOffset val="100"/>
        <c:noMultiLvlLbl val="0"/>
      </c:catAx>
      <c:valAx>
        <c:axId val="600277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27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13.4304285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278240"/>
        <c:axId val="530388048"/>
      </c:barChart>
      <c:catAx>
        <c:axId val="60027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88048"/>
        <c:crosses val="autoZero"/>
        <c:auto val="1"/>
        <c:lblAlgn val="ctr"/>
        <c:lblOffset val="100"/>
        <c:noMultiLvlLbl val="0"/>
      </c:catAx>
      <c:valAx>
        <c:axId val="530388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27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1.8326585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86872"/>
        <c:axId val="530385696"/>
      </c:barChart>
      <c:catAx>
        <c:axId val="530386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85696"/>
        <c:crosses val="autoZero"/>
        <c:auto val="1"/>
        <c:lblAlgn val="ctr"/>
        <c:lblOffset val="100"/>
        <c:noMultiLvlLbl val="0"/>
      </c:catAx>
      <c:valAx>
        <c:axId val="530385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8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586.9479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85304"/>
        <c:axId val="530387264"/>
      </c:barChart>
      <c:catAx>
        <c:axId val="530385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87264"/>
        <c:crosses val="autoZero"/>
        <c:auto val="1"/>
        <c:lblAlgn val="ctr"/>
        <c:lblOffset val="100"/>
        <c:noMultiLvlLbl val="0"/>
      </c:catAx>
      <c:valAx>
        <c:axId val="530387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8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12.367786000000001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88832"/>
        <c:axId val="530383736"/>
      </c:barChart>
      <c:catAx>
        <c:axId val="53038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83736"/>
        <c:crosses val="autoZero"/>
        <c:auto val="1"/>
        <c:lblAlgn val="ctr"/>
        <c:lblOffset val="100"/>
        <c:noMultiLvlLbl val="0"/>
      </c:catAx>
      <c:valAx>
        <c:axId val="530383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8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정명자, ID : H1900961)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02일 09:45:06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1640.2307000000001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71.108086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27.372332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64.292000000000002</v>
      </c>
      <c r="G8" s="59">
        <f>'DRIs DATA 입력'!G8</f>
        <v>14.974</v>
      </c>
      <c r="H8" s="59">
        <f>'DRIs DATA 입력'!H8</f>
        <v>20.734000000000002</v>
      </c>
      <c r="I8" s="46"/>
      <c r="J8" s="59" t="s">
        <v>215</v>
      </c>
      <c r="K8" s="59">
        <f>'DRIs DATA 입력'!K8</f>
        <v>5.694</v>
      </c>
      <c r="L8" s="59">
        <f>'DRIs DATA 입력'!L8</f>
        <v>21.513999999999999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539.33920000000001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22.563406000000001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4.2167807000000002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201.46292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90.422134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1.7898262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1.6841005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13.4304285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1.8326585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586.9479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12.367786000000001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3.6017890000000001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0.98212880000000002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566.64710000000002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1226.8967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4484.8984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2731.2231000000002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69.468980000000002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120.60631600000001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15.329509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10.00394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999.85379999999998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2.6274748000000001E-2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3.1704216000000001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168.16568000000001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97.153549999999996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61" sqref="E6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310</v>
      </c>
      <c r="B1" s="61" t="s">
        <v>333</v>
      </c>
      <c r="G1" s="62" t="s">
        <v>292</v>
      </c>
      <c r="H1" s="61" t="s">
        <v>334</v>
      </c>
    </row>
    <row r="3" spans="1:27" x14ac:dyDescent="0.3">
      <c r="A3" s="71" t="s">
        <v>293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294</v>
      </c>
      <c r="B4" s="69"/>
      <c r="C4" s="69"/>
      <c r="E4" s="66" t="s">
        <v>295</v>
      </c>
      <c r="F4" s="67"/>
      <c r="G4" s="67"/>
      <c r="H4" s="68"/>
      <c r="J4" s="66" t="s">
        <v>323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296</v>
      </c>
      <c r="V4" s="69"/>
      <c r="W4" s="69"/>
      <c r="X4" s="69"/>
      <c r="Y4" s="69"/>
      <c r="Z4" s="69"/>
    </row>
    <row r="5" spans="1:27" x14ac:dyDescent="0.3">
      <c r="A5" s="65"/>
      <c r="B5" s="65" t="s">
        <v>324</v>
      </c>
      <c r="C5" s="65" t="s">
        <v>276</v>
      </c>
      <c r="E5" s="65"/>
      <c r="F5" s="65" t="s">
        <v>49</v>
      </c>
      <c r="G5" s="65" t="s">
        <v>277</v>
      </c>
      <c r="H5" s="65" t="s">
        <v>45</v>
      </c>
      <c r="J5" s="65"/>
      <c r="K5" s="65" t="s">
        <v>311</v>
      </c>
      <c r="L5" s="65" t="s">
        <v>297</v>
      </c>
      <c r="N5" s="65"/>
      <c r="O5" s="65" t="s">
        <v>322</v>
      </c>
      <c r="P5" s="65" t="s">
        <v>325</v>
      </c>
      <c r="Q5" s="65" t="s">
        <v>299</v>
      </c>
      <c r="R5" s="65" t="s">
        <v>298</v>
      </c>
      <c r="S5" s="65" t="s">
        <v>276</v>
      </c>
      <c r="U5" s="65"/>
      <c r="V5" s="65" t="s">
        <v>322</v>
      </c>
      <c r="W5" s="65" t="s">
        <v>325</v>
      </c>
      <c r="X5" s="65" t="s">
        <v>299</v>
      </c>
      <c r="Y5" s="65" t="s">
        <v>298</v>
      </c>
      <c r="Z5" s="65" t="s">
        <v>276</v>
      </c>
    </row>
    <row r="6" spans="1:27" x14ac:dyDescent="0.3">
      <c r="A6" s="65" t="s">
        <v>294</v>
      </c>
      <c r="B6" s="65">
        <v>1800</v>
      </c>
      <c r="C6" s="65">
        <v>1640.2307000000001</v>
      </c>
      <c r="E6" s="65" t="s">
        <v>300</v>
      </c>
      <c r="F6" s="65">
        <v>55</v>
      </c>
      <c r="G6" s="65">
        <v>15</v>
      </c>
      <c r="H6" s="65">
        <v>7</v>
      </c>
      <c r="J6" s="65" t="s">
        <v>300</v>
      </c>
      <c r="K6" s="65">
        <v>0.1</v>
      </c>
      <c r="L6" s="65">
        <v>4</v>
      </c>
      <c r="N6" s="65" t="s">
        <v>301</v>
      </c>
      <c r="O6" s="65">
        <v>40</v>
      </c>
      <c r="P6" s="65">
        <v>50</v>
      </c>
      <c r="Q6" s="65">
        <v>0</v>
      </c>
      <c r="R6" s="65">
        <v>0</v>
      </c>
      <c r="S6" s="65">
        <v>71.108086</v>
      </c>
      <c r="U6" s="65" t="s">
        <v>278</v>
      </c>
      <c r="V6" s="65">
        <v>0</v>
      </c>
      <c r="W6" s="65">
        <v>0</v>
      </c>
      <c r="X6" s="65">
        <v>20</v>
      </c>
      <c r="Y6" s="65">
        <v>0</v>
      </c>
      <c r="Z6" s="65">
        <v>27.372332</v>
      </c>
    </row>
    <row r="7" spans="1:27" x14ac:dyDescent="0.3">
      <c r="E7" s="65" t="s">
        <v>279</v>
      </c>
      <c r="F7" s="65">
        <v>65</v>
      </c>
      <c r="G7" s="65">
        <v>30</v>
      </c>
      <c r="H7" s="65">
        <v>20</v>
      </c>
      <c r="J7" s="65" t="s">
        <v>279</v>
      </c>
      <c r="K7" s="65">
        <v>1</v>
      </c>
      <c r="L7" s="65">
        <v>10</v>
      </c>
    </row>
    <row r="8" spans="1:27" x14ac:dyDescent="0.3">
      <c r="E8" s="65" t="s">
        <v>302</v>
      </c>
      <c r="F8" s="65">
        <v>64.292000000000002</v>
      </c>
      <c r="G8" s="65">
        <v>14.974</v>
      </c>
      <c r="H8" s="65">
        <v>20.734000000000002</v>
      </c>
      <c r="J8" s="65" t="s">
        <v>302</v>
      </c>
      <c r="K8" s="65">
        <v>5.694</v>
      </c>
      <c r="L8" s="65">
        <v>21.513999999999999</v>
      </c>
    </row>
    <row r="13" spans="1:27" x14ac:dyDescent="0.3">
      <c r="A13" s="70" t="s">
        <v>280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281</v>
      </c>
      <c r="B14" s="69"/>
      <c r="C14" s="69"/>
      <c r="D14" s="69"/>
      <c r="E14" s="69"/>
      <c r="F14" s="69"/>
      <c r="H14" s="69" t="s">
        <v>326</v>
      </c>
      <c r="I14" s="69"/>
      <c r="J14" s="69"/>
      <c r="K14" s="69"/>
      <c r="L14" s="69"/>
      <c r="M14" s="69"/>
      <c r="O14" s="69" t="s">
        <v>303</v>
      </c>
      <c r="P14" s="69"/>
      <c r="Q14" s="69"/>
      <c r="R14" s="69"/>
      <c r="S14" s="69"/>
      <c r="T14" s="69"/>
      <c r="V14" s="69" t="s">
        <v>282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322</v>
      </c>
      <c r="C15" s="65" t="s">
        <v>325</v>
      </c>
      <c r="D15" s="65" t="s">
        <v>299</v>
      </c>
      <c r="E15" s="65" t="s">
        <v>298</v>
      </c>
      <c r="F15" s="65" t="s">
        <v>276</v>
      </c>
      <c r="H15" s="65"/>
      <c r="I15" s="65" t="s">
        <v>322</v>
      </c>
      <c r="J15" s="65" t="s">
        <v>325</v>
      </c>
      <c r="K15" s="65" t="s">
        <v>299</v>
      </c>
      <c r="L15" s="65" t="s">
        <v>298</v>
      </c>
      <c r="M15" s="65" t="s">
        <v>276</v>
      </c>
      <c r="O15" s="65"/>
      <c r="P15" s="65" t="s">
        <v>322</v>
      </c>
      <c r="Q15" s="65" t="s">
        <v>325</v>
      </c>
      <c r="R15" s="65" t="s">
        <v>299</v>
      </c>
      <c r="S15" s="65" t="s">
        <v>298</v>
      </c>
      <c r="T15" s="65" t="s">
        <v>276</v>
      </c>
      <c r="V15" s="65"/>
      <c r="W15" s="65" t="s">
        <v>322</v>
      </c>
      <c r="X15" s="65" t="s">
        <v>325</v>
      </c>
      <c r="Y15" s="65" t="s">
        <v>299</v>
      </c>
      <c r="Z15" s="65" t="s">
        <v>298</v>
      </c>
      <c r="AA15" s="65" t="s">
        <v>276</v>
      </c>
    </row>
    <row r="16" spans="1:27" x14ac:dyDescent="0.3">
      <c r="A16" s="65" t="s">
        <v>304</v>
      </c>
      <c r="B16" s="65">
        <v>430</v>
      </c>
      <c r="C16" s="65">
        <v>600</v>
      </c>
      <c r="D16" s="65">
        <v>0</v>
      </c>
      <c r="E16" s="65">
        <v>3000</v>
      </c>
      <c r="F16" s="65">
        <v>539.33920000000001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22.563406000000001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4.2167807000000002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201.46292</v>
      </c>
    </row>
    <row r="23" spans="1:62" x14ac:dyDescent="0.3">
      <c r="A23" s="70" t="s">
        <v>312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313</v>
      </c>
      <c r="B24" s="69"/>
      <c r="C24" s="69"/>
      <c r="D24" s="69"/>
      <c r="E24" s="69"/>
      <c r="F24" s="69"/>
      <c r="H24" s="69" t="s">
        <v>283</v>
      </c>
      <c r="I24" s="69"/>
      <c r="J24" s="69"/>
      <c r="K24" s="69"/>
      <c r="L24" s="69"/>
      <c r="M24" s="69"/>
      <c r="O24" s="69" t="s">
        <v>284</v>
      </c>
      <c r="P24" s="69"/>
      <c r="Q24" s="69"/>
      <c r="R24" s="69"/>
      <c r="S24" s="69"/>
      <c r="T24" s="69"/>
      <c r="V24" s="69" t="s">
        <v>327</v>
      </c>
      <c r="W24" s="69"/>
      <c r="X24" s="69"/>
      <c r="Y24" s="69"/>
      <c r="Z24" s="69"/>
      <c r="AA24" s="69"/>
      <c r="AC24" s="69" t="s">
        <v>285</v>
      </c>
      <c r="AD24" s="69"/>
      <c r="AE24" s="69"/>
      <c r="AF24" s="69"/>
      <c r="AG24" s="69"/>
      <c r="AH24" s="69"/>
      <c r="AJ24" s="69" t="s">
        <v>321</v>
      </c>
      <c r="AK24" s="69"/>
      <c r="AL24" s="69"/>
      <c r="AM24" s="69"/>
      <c r="AN24" s="69"/>
      <c r="AO24" s="69"/>
      <c r="AQ24" s="69" t="s">
        <v>286</v>
      </c>
      <c r="AR24" s="69"/>
      <c r="AS24" s="69"/>
      <c r="AT24" s="69"/>
      <c r="AU24" s="69"/>
      <c r="AV24" s="69"/>
      <c r="AX24" s="69" t="s">
        <v>305</v>
      </c>
      <c r="AY24" s="69"/>
      <c r="AZ24" s="69"/>
      <c r="BA24" s="69"/>
      <c r="BB24" s="69"/>
      <c r="BC24" s="69"/>
      <c r="BE24" s="69" t="s">
        <v>314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322</v>
      </c>
      <c r="C25" s="65" t="s">
        <v>325</v>
      </c>
      <c r="D25" s="65" t="s">
        <v>299</v>
      </c>
      <c r="E25" s="65" t="s">
        <v>298</v>
      </c>
      <c r="F25" s="65" t="s">
        <v>276</v>
      </c>
      <c r="H25" s="65"/>
      <c r="I25" s="65" t="s">
        <v>322</v>
      </c>
      <c r="J25" s="65" t="s">
        <v>325</v>
      </c>
      <c r="K25" s="65" t="s">
        <v>299</v>
      </c>
      <c r="L25" s="65" t="s">
        <v>298</v>
      </c>
      <c r="M25" s="65" t="s">
        <v>276</v>
      </c>
      <c r="O25" s="65"/>
      <c r="P25" s="65" t="s">
        <v>322</v>
      </c>
      <c r="Q25" s="65" t="s">
        <v>325</v>
      </c>
      <c r="R25" s="65" t="s">
        <v>299</v>
      </c>
      <c r="S25" s="65" t="s">
        <v>298</v>
      </c>
      <c r="T25" s="65" t="s">
        <v>276</v>
      </c>
      <c r="V25" s="65"/>
      <c r="W25" s="65" t="s">
        <v>322</v>
      </c>
      <c r="X25" s="65" t="s">
        <v>325</v>
      </c>
      <c r="Y25" s="65" t="s">
        <v>299</v>
      </c>
      <c r="Z25" s="65" t="s">
        <v>298</v>
      </c>
      <c r="AA25" s="65" t="s">
        <v>276</v>
      </c>
      <c r="AC25" s="65"/>
      <c r="AD25" s="65" t="s">
        <v>322</v>
      </c>
      <c r="AE25" s="65" t="s">
        <v>325</v>
      </c>
      <c r="AF25" s="65" t="s">
        <v>299</v>
      </c>
      <c r="AG25" s="65" t="s">
        <v>298</v>
      </c>
      <c r="AH25" s="65" t="s">
        <v>276</v>
      </c>
      <c r="AJ25" s="65"/>
      <c r="AK25" s="65" t="s">
        <v>322</v>
      </c>
      <c r="AL25" s="65" t="s">
        <v>325</v>
      </c>
      <c r="AM25" s="65" t="s">
        <v>299</v>
      </c>
      <c r="AN25" s="65" t="s">
        <v>298</v>
      </c>
      <c r="AO25" s="65" t="s">
        <v>276</v>
      </c>
      <c r="AQ25" s="65"/>
      <c r="AR25" s="65" t="s">
        <v>322</v>
      </c>
      <c r="AS25" s="65" t="s">
        <v>325</v>
      </c>
      <c r="AT25" s="65" t="s">
        <v>299</v>
      </c>
      <c r="AU25" s="65" t="s">
        <v>298</v>
      </c>
      <c r="AV25" s="65" t="s">
        <v>276</v>
      </c>
      <c r="AX25" s="65"/>
      <c r="AY25" s="65" t="s">
        <v>322</v>
      </c>
      <c r="AZ25" s="65" t="s">
        <v>325</v>
      </c>
      <c r="BA25" s="65" t="s">
        <v>299</v>
      </c>
      <c r="BB25" s="65" t="s">
        <v>298</v>
      </c>
      <c r="BC25" s="65" t="s">
        <v>276</v>
      </c>
      <c r="BE25" s="65"/>
      <c r="BF25" s="65" t="s">
        <v>322</v>
      </c>
      <c r="BG25" s="65" t="s">
        <v>325</v>
      </c>
      <c r="BH25" s="65" t="s">
        <v>299</v>
      </c>
      <c r="BI25" s="65" t="s">
        <v>298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90.422134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1.7898262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1.6841005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13.4304285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1.8326585</v>
      </c>
      <c r="AJ26" s="65" t="s">
        <v>287</v>
      </c>
      <c r="AK26" s="65">
        <v>320</v>
      </c>
      <c r="AL26" s="65">
        <v>400</v>
      </c>
      <c r="AM26" s="65">
        <v>0</v>
      </c>
      <c r="AN26" s="65">
        <v>1000</v>
      </c>
      <c r="AO26" s="65">
        <v>586.9479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12.367786000000001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3.6017890000000001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0.98212880000000002</v>
      </c>
    </row>
    <row r="33" spans="1:68" x14ac:dyDescent="0.3">
      <c r="A33" s="70" t="s">
        <v>315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306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307</v>
      </c>
      <c r="W34" s="69"/>
      <c r="X34" s="69"/>
      <c r="Y34" s="69"/>
      <c r="Z34" s="69"/>
      <c r="AA34" s="69"/>
      <c r="AC34" s="69" t="s">
        <v>316</v>
      </c>
      <c r="AD34" s="69"/>
      <c r="AE34" s="69"/>
      <c r="AF34" s="69"/>
      <c r="AG34" s="69"/>
      <c r="AH34" s="69"/>
      <c r="AJ34" s="69" t="s">
        <v>317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322</v>
      </c>
      <c r="C35" s="65" t="s">
        <v>325</v>
      </c>
      <c r="D35" s="65" t="s">
        <v>299</v>
      </c>
      <c r="E35" s="65" t="s">
        <v>298</v>
      </c>
      <c r="F35" s="65" t="s">
        <v>276</v>
      </c>
      <c r="H35" s="65"/>
      <c r="I35" s="65" t="s">
        <v>322</v>
      </c>
      <c r="J35" s="65" t="s">
        <v>325</v>
      </c>
      <c r="K35" s="65" t="s">
        <v>299</v>
      </c>
      <c r="L35" s="65" t="s">
        <v>298</v>
      </c>
      <c r="M35" s="65" t="s">
        <v>276</v>
      </c>
      <c r="O35" s="65"/>
      <c r="P35" s="65" t="s">
        <v>322</v>
      </c>
      <c r="Q35" s="65" t="s">
        <v>325</v>
      </c>
      <c r="R35" s="65" t="s">
        <v>299</v>
      </c>
      <c r="S35" s="65" t="s">
        <v>298</v>
      </c>
      <c r="T35" s="65" t="s">
        <v>276</v>
      </c>
      <c r="V35" s="65"/>
      <c r="W35" s="65" t="s">
        <v>322</v>
      </c>
      <c r="X35" s="65" t="s">
        <v>325</v>
      </c>
      <c r="Y35" s="65" t="s">
        <v>299</v>
      </c>
      <c r="Z35" s="65" t="s">
        <v>298</v>
      </c>
      <c r="AA35" s="65" t="s">
        <v>276</v>
      </c>
      <c r="AC35" s="65"/>
      <c r="AD35" s="65" t="s">
        <v>322</v>
      </c>
      <c r="AE35" s="65" t="s">
        <v>325</v>
      </c>
      <c r="AF35" s="65" t="s">
        <v>299</v>
      </c>
      <c r="AG35" s="65" t="s">
        <v>298</v>
      </c>
      <c r="AH35" s="65" t="s">
        <v>276</v>
      </c>
      <c r="AJ35" s="65"/>
      <c r="AK35" s="65" t="s">
        <v>322</v>
      </c>
      <c r="AL35" s="65" t="s">
        <v>325</v>
      </c>
      <c r="AM35" s="65" t="s">
        <v>299</v>
      </c>
      <c r="AN35" s="65" t="s">
        <v>298</v>
      </c>
      <c r="AO35" s="65" t="s">
        <v>276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566.64710000000002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1226.8967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4484.8984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2731.2231000000002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69.468980000000002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120.60631600000001</v>
      </c>
    </row>
    <row r="43" spans="1:68" x14ac:dyDescent="0.3">
      <c r="A43" s="70" t="s">
        <v>328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308</v>
      </c>
      <c r="B44" s="69"/>
      <c r="C44" s="69"/>
      <c r="D44" s="69"/>
      <c r="E44" s="69"/>
      <c r="F44" s="69"/>
      <c r="H44" s="69" t="s">
        <v>329</v>
      </c>
      <c r="I44" s="69"/>
      <c r="J44" s="69"/>
      <c r="K44" s="69"/>
      <c r="L44" s="69"/>
      <c r="M44" s="69"/>
      <c r="O44" s="69" t="s">
        <v>330</v>
      </c>
      <c r="P44" s="69"/>
      <c r="Q44" s="69"/>
      <c r="R44" s="69"/>
      <c r="S44" s="69"/>
      <c r="T44" s="69"/>
      <c r="V44" s="69" t="s">
        <v>318</v>
      </c>
      <c r="W44" s="69"/>
      <c r="X44" s="69"/>
      <c r="Y44" s="69"/>
      <c r="Z44" s="69"/>
      <c r="AA44" s="69"/>
      <c r="AC44" s="69" t="s">
        <v>331</v>
      </c>
      <c r="AD44" s="69"/>
      <c r="AE44" s="69"/>
      <c r="AF44" s="69"/>
      <c r="AG44" s="69"/>
      <c r="AH44" s="69"/>
      <c r="AJ44" s="69" t="s">
        <v>309</v>
      </c>
      <c r="AK44" s="69"/>
      <c r="AL44" s="69"/>
      <c r="AM44" s="69"/>
      <c r="AN44" s="69"/>
      <c r="AO44" s="69"/>
      <c r="AQ44" s="69" t="s">
        <v>319</v>
      </c>
      <c r="AR44" s="69"/>
      <c r="AS44" s="69"/>
      <c r="AT44" s="69"/>
      <c r="AU44" s="69"/>
      <c r="AV44" s="69"/>
      <c r="AX44" s="69" t="s">
        <v>288</v>
      </c>
      <c r="AY44" s="69"/>
      <c r="AZ44" s="69"/>
      <c r="BA44" s="69"/>
      <c r="BB44" s="69"/>
      <c r="BC44" s="69"/>
      <c r="BE44" s="69" t="s">
        <v>320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322</v>
      </c>
      <c r="C45" s="65" t="s">
        <v>325</v>
      </c>
      <c r="D45" s="65" t="s">
        <v>299</v>
      </c>
      <c r="E45" s="65" t="s">
        <v>298</v>
      </c>
      <c r="F45" s="65" t="s">
        <v>276</v>
      </c>
      <c r="H45" s="65"/>
      <c r="I45" s="65" t="s">
        <v>322</v>
      </c>
      <c r="J45" s="65" t="s">
        <v>325</v>
      </c>
      <c r="K45" s="65" t="s">
        <v>299</v>
      </c>
      <c r="L45" s="65" t="s">
        <v>298</v>
      </c>
      <c r="M45" s="65" t="s">
        <v>276</v>
      </c>
      <c r="O45" s="65"/>
      <c r="P45" s="65" t="s">
        <v>322</v>
      </c>
      <c r="Q45" s="65" t="s">
        <v>325</v>
      </c>
      <c r="R45" s="65" t="s">
        <v>299</v>
      </c>
      <c r="S45" s="65" t="s">
        <v>298</v>
      </c>
      <c r="T45" s="65" t="s">
        <v>276</v>
      </c>
      <c r="V45" s="65"/>
      <c r="W45" s="65" t="s">
        <v>322</v>
      </c>
      <c r="X45" s="65" t="s">
        <v>325</v>
      </c>
      <c r="Y45" s="65" t="s">
        <v>299</v>
      </c>
      <c r="Z45" s="65" t="s">
        <v>298</v>
      </c>
      <c r="AA45" s="65" t="s">
        <v>276</v>
      </c>
      <c r="AC45" s="65"/>
      <c r="AD45" s="65" t="s">
        <v>322</v>
      </c>
      <c r="AE45" s="65" t="s">
        <v>325</v>
      </c>
      <c r="AF45" s="65" t="s">
        <v>299</v>
      </c>
      <c r="AG45" s="65" t="s">
        <v>298</v>
      </c>
      <c r="AH45" s="65" t="s">
        <v>276</v>
      </c>
      <c r="AJ45" s="65"/>
      <c r="AK45" s="65" t="s">
        <v>322</v>
      </c>
      <c r="AL45" s="65" t="s">
        <v>325</v>
      </c>
      <c r="AM45" s="65" t="s">
        <v>299</v>
      </c>
      <c r="AN45" s="65" t="s">
        <v>298</v>
      </c>
      <c r="AO45" s="65" t="s">
        <v>276</v>
      </c>
      <c r="AQ45" s="65"/>
      <c r="AR45" s="65" t="s">
        <v>322</v>
      </c>
      <c r="AS45" s="65" t="s">
        <v>325</v>
      </c>
      <c r="AT45" s="65" t="s">
        <v>299</v>
      </c>
      <c r="AU45" s="65" t="s">
        <v>298</v>
      </c>
      <c r="AV45" s="65" t="s">
        <v>276</v>
      </c>
      <c r="AX45" s="65"/>
      <c r="AY45" s="65" t="s">
        <v>322</v>
      </c>
      <c r="AZ45" s="65" t="s">
        <v>325</v>
      </c>
      <c r="BA45" s="65" t="s">
        <v>299</v>
      </c>
      <c r="BB45" s="65" t="s">
        <v>298</v>
      </c>
      <c r="BC45" s="65" t="s">
        <v>276</v>
      </c>
      <c r="BE45" s="65"/>
      <c r="BF45" s="65" t="s">
        <v>322</v>
      </c>
      <c r="BG45" s="65" t="s">
        <v>325</v>
      </c>
      <c r="BH45" s="65" t="s">
        <v>299</v>
      </c>
      <c r="BI45" s="65" t="s">
        <v>298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15.329509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10.00394</v>
      </c>
      <c r="O46" s="65" t="s">
        <v>289</v>
      </c>
      <c r="P46" s="65">
        <v>600</v>
      </c>
      <c r="Q46" s="65">
        <v>800</v>
      </c>
      <c r="R46" s="65">
        <v>0</v>
      </c>
      <c r="S46" s="65">
        <v>10000</v>
      </c>
      <c r="T46" s="65">
        <v>999.85379999999998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2.6274748000000001E-2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3.1704216000000001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168.16568000000001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97.153549999999996</v>
      </c>
      <c r="AX46" s="65" t="s">
        <v>290</v>
      </c>
      <c r="AY46" s="65"/>
      <c r="AZ46" s="65"/>
      <c r="BA46" s="65"/>
      <c r="BB46" s="65"/>
      <c r="BC46" s="65"/>
      <c r="BE46" s="65" t="s">
        <v>291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1" sqref="E21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60</v>
      </c>
      <c r="E2" s="61">
        <v>1640.2307000000001</v>
      </c>
      <c r="F2" s="61">
        <v>220.49223000000001</v>
      </c>
      <c r="G2" s="61">
        <v>51.354377999999997</v>
      </c>
      <c r="H2" s="61">
        <v>30.123612999999999</v>
      </c>
      <c r="I2" s="61">
        <v>21.230761999999999</v>
      </c>
      <c r="J2" s="61">
        <v>71.108086</v>
      </c>
      <c r="K2" s="61">
        <v>35.257041999999998</v>
      </c>
      <c r="L2" s="61">
        <v>35.851044000000002</v>
      </c>
      <c r="M2" s="61">
        <v>27.372332</v>
      </c>
      <c r="N2" s="61">
        <v>3.4630396000000001</v>
      </c>
      <c r="O2" s="61">
        <v>15.154952</v>
      </c>
      <c r="P2" s="61">
        <v>834.92474000000004</v>
      </c>
      <c r="Q2" s="61">
        <v>21.90793</v>
      </c>
      <c r="R2" s="61">
        <v>539.33920000000001</v>
      </c>
      <c r="S2" s="61">
        <v>138.27498</v>
      </c>
      <c r="T2" s="61">
        <v>4812.7695000000003</v>
      </c>
      <c r="U2" s="61">
        <v>4.2167807000000002</v>
      </c>
      <c r="V2" s="61">
        <v>22.563406000000001</v>
      </c>
      <c r="W2" s="61">
        <v>201.46292</v>
      </c>
      <c r="X2" s="61">
        <v>90.422134</v>
      </c>
      <c r="Y2" s="61">
        <v>1.7898262</v>
      </c>
      <c r="Z2" s="61">
        <v>1.6841005</v>
      </c>
      <c r="AA2" s="61">
        <v>13.4304285</v>
      </c>
      <c r="AB2" s="61">
        <v>1.8326585</v>
      </c>
      <c r="AC2" s="61">
        <v>586.9479</v>
      </c>
      <c r="AD2" s="61">
        <v>12.367786000000001</v>
      </c>
      <c r="AE2" s="61">
        <v>3.6017890000000001</v>
      </c>
      <c r="AF2" s="61">
        <v>0.98212880000000002</v>
      </c>
      <c r="AG2" s="61">
        <v>566.64710000000002</v>
      </c>
      <c r="AH2" s="61">
        <v>302.5763</v>
      </c>
      <c r="AI2" s="61">
        <v>264.07080000000002</v>
      </c>
      <c r="AJ2" s="61">
        <v>1226.8967</v>
      </c>
      <c r="AK2" s="61">
        <v>4484.8984</v>
      </c>
      <c r="AL2" s="61">
        <v>69.468980000000002</v>
      </c>
      <c r="AM2" s="61">
        <v>2731.2231000000002</v>
      </c>
      <c r="AN2" s="61">
        <v>120.60631600000001</v>
      </c>
      <c r="AO2" s="61">
        <v>15.329509</v>
      </c>
      <c r="AP2" s="61">
        <v>10.465510999999999</v>
      </c>
      <c r="AQ2" s="61">
        <v>4.8639970000000003</v>
      </c>
      <c r="AR2" s="61">
        <v>10.00394</v>
      </c>
      <c r="AS2" s="61">
        <v>999.85379999999998</v>
      </c>
      <c r="AT2" s="61">
        <v>2.6274748000000001E-2</v>
      </c>
      <c r="AU2" s="61">
        <v>3.1704216000000001</v>
      </c>
      <c r="AV2" s="61">
        <v>168.16568000000001</v>
      </c>
      <c r="AW2" s="61">
        <v>97.153549999999996</v>
      </c>
      <c r="AX2" s="61">
        <v>6.2813800000000003E-2</v>
      </c>
      <c r="AY2" s="61">
        <v>1.1596332</v>
      </c>
      <c r="AZ2" s="61">
        <v>507.85262999999998</v>
      </c>
      <c r="BA2" s="61">
        <v>51.978862999999997</v>
      </c>
      <c r="BB2" s="61">
        <v>13.579383</v>
      </c>
      <c r="BC2" s="61">
        <v>17.514437000000001</v>
      </c>
      <c r="BD2" s="61">
        <v>20.864802999999998</v>
      </c>
      <c r="BE2" s="61">
        <v>1.3838788</v>
      </c>
      <c r="BF2" s="61">
        <v>7.8683386000000004</v>
      </c>
      <c r="BG2" s="61">
        <v>1.3877448000000001E-3</v>
      </c>
      <c r="BH2" s="61">
        <v>5.9513379999999996E-3</v>
      </c>
      <c r="BI2" s="61">
        <v>4.3929219999999996E-3</v>
      </c>
      <c r="BJ2" s="61">
        <v>4.3073739999999999E-2</v>
      </c>
      <c r="BK2" s="61">
        <v>1.0674960000000001E-4</v>
      </c>
      <c r="BL2" s="61">
        <v>0.12029702</v>
      </c>
      <c r="BM2" s="61">
        <v>2.2533254999999999</v>
      </c>
      <c r="BN2" s="61">
        <v>0.53383535000000004</v>
      </c>
      <c r="BO2" s="61">
        <v>52.377746999999999</v>
      </c>
      <c r="BP2" s="61">
        <v>7.792027</v>
      </c>
      <c r="BQ2" s="61">
        <v>17.742228000000001</v>
      </c>
      <c r="BR2" s="61">
        <v>71.667946000000001</v>
      </c>
      <c r="BS2" s="61">
        <v>37.007415999999999</v>
      </c>
      <c r="BT2" s="61">
        <v>7.0839043000000004</v>
      </c>
      <c r="BU2" s="61">
        <v>0.25478497</v>
      </c>
      <c r="BV2" s="61">
        <v>3.9657890000000001E-2</v>
      </c>
      <c r="BW2" s="61">
        <v>0.51938194000000004</v>
      </c>
      <c r="BX2" s="61">
        <v>1.100468</v>
      </c>
      <c r="BY2" s="61">
        <v>0.16133554</v>
      </c>
      <c r="BZ2" s="61">
        <v>6.5364706000000002E-4</v>
      </c>
      <c r="CA2" s="61">
        <v>1.8181125</v>
      </c>
      <c r="CB2" s="61">
        <v>2.1289274E-2</v>
      </c>
      <c r="CC2" s="61">
        <v>0.22242004000000001</v>
      </c>
      <c r="CD2" s="61">
        <v>1.3967662999999999</v>
      </c>
      <c r="CE2" s="61">
        <v>7.7249700000000004E-2</v>
      </c>
      <c r="CF2" s="61">
        <v>0.26428195999999998</v>
      </c>
      <c r="CG2" s="61">
        <v>0</v>
      </c>
      <c r="CH2" s="61">
        <v>3.1110967E-2</v>
      </c>
      <c r="CI2" s="61">
        <v>0</v>
      </c>
      <c r="CJ2" s="61">
        <v>3.2006795000000001</v>
      </c>
      <c r="CK2" s="61">
        <v>1.6971014E-2</v>
      </c>
      <c r="CL2" s="61">
        <v>2.6001340000000002</v>
      </c>
      <c r="CM2" s="61">
        <v>2.2067108000000002</v>
      </c>
      <c r="CN2" s="61">
        <v>2381.3512999999998</v>
      </c>
      <c r="CO2" s="61">
        <v>4218.9690000000001</v>
      </c>
      <c r="CP2" s="61">
        <v>2992.3539999999998</v>
      </c>
      <c r="CQ2" s="61">
        <v>883.12274000000002</v>
      </c>
      <c r="CR2" s="61">
        <v>540.28070000000002</v>
      </c>
      <c r="CS2" s="61">
        <v>299.37860000000001</v>
      </c>
      <c r="CT2" s="61">
        <v>2484.2669999999998</v>
      </c>
      <c r="CU2" s="61">
        <v>1662.9558999999999</v>
      </c>
      <c r="CV2" s="61">
        <v>920.59460000000001</v>
      </c>
      <c r="CW2" s="61">
        <v>1880.5042000000001</v>
      </c>
      <c r="CX2" s="61">
        <v>559.42600000000004</v>
      </c>
      <c r="CY2" s="61">
        <v>2799.2302</v>
      </c>
      <c r="CZ2" s="61">
        <v>1415.2611999999999</v>
      </c>
      <c r="DA2" s="61">
        <v>3940.7148000000002</v>
      </c>
      <c r="DB2" s="61">
        <v>3291.9387000000002</v>
      </c>
      <c r="DC2" s="61">
        <v>5978.9565000000002</v>
      </c>
      <c r="DD2" s="61">
        <v>9589.7479999999996</v>
      </c>
      <c r="DE2" s="61">
        <v>2157.4223999999999</v>
      </c>
      <c r="DF2" s="61">
        <v>3395.4196999999999</v>
      </c>
      <c r="DG2" s="61">
        <v>2258.0715</v>
      </c>
      <c r="DH2" s="61">
        <v>143.84743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51.978862999999997</v>
      </c>
      <c r="B6">
        <f>BB2</f>
        <v>13.579383</v>
      </c>
      <c r="C6">
        <f>BC2</f>
        <v>17.514437000000001</v>
      </c>
      <c r="D6">
        <f>BD2</f>
        <v>20.864802999999998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22457</v>
      </c>
      <c r="C2" s="56">
        <f ca="1">YEAR(TODAY())-YEAR(B2)+IF(TODAY()&gt;=DATE(YEAR(TODAY()),MONTH(B2),DAY(B2)),0,-1)</f>
        <v>60</v>
      </c>
      <c r="E2" s="52">
        <v>157.9</v>
      </c>
      <c r="F2" s="53" t="s">
        <v>275</v>
      </c>
      <c r="G2" s="52">
        <v>72.400000000000006</v>
      </c>
      <c r="H2" s="51" t="s">
        <v>40</v>
      </c>
      <c r="I2" s="72">
        <f>ROUND(G3/E3^2,1)</f>
        <v>29</v>
      </c>
    </row>
    <row r="3" spans="1:9" x14ac:dyDescent="0.3">
      <c r="E3" s="51">
        <f>E2/100</f>
        <v>1.579</v>
      </c>
      <c r="F3" s="51" t="s">
        <v>39</v>
      </c>
      <c r="G3" s="51">
        <f>G2</f>
        <v>72.400000000000006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44502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19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정명자, ID : H1900961)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02일 09:45:06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1" sqref="AA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44502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60</v>
      </c>
      <c r="G12" s="137"/>
      <c r="H12" s="137"/>
      <c r="I12" s="137"/>
      <c r="K12" s="128">
        <f>'개인정보 및 신체계측 입력'!E2</f>
        <v>157.9</v>
      </c>
      <c r="L12" s="129"/>
      <c r="M12" s="122">
        <f>'개인정보 및 신체계측 입력'!G2</f>
        <v>72.400000000000006</v>
      </c>
      <c r="N12" s="123"/>
      <c r="O12" s="118" t="s">
        <v>270</v>
      </c>
      <c r="P12" s="112"/>
      <c r="Q12" s="115">
        <f>'개인정보 및 신체계측 입력'!I2</f>
        <v>29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정명자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64.292000000000002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14.974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20.734000000000002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21.5</v>
      </c>
      <c r="L72" s="36" t="s">
        <v>52</v>
      </c>
      <c r="M72" s="36">
        <f>ROUND('DRIs DATA'!K8,1)</f>
        <v>5.7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71.91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188.03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90.42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122.18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70.83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298.99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153.30000000000001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2021-11-02T00:49:33Z</dcterms:modified>
</cp:coreProperties>
</file>