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새 폴더\"/>
    </mc:Choice>
  </mc:AlternateContent>
  <bookViews>
    <workbookView xWindow="0" yWindow="0" windowWidth="21570" windowHeight="75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<sst xmlns="http://schemas.openxmlformats.org/spreadsheetml/2006/main" count="692" uniqueCount="339">
  <si>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</si>
  <si>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</si>
  <si>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</si>
  <si>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</si>
  <si>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</si>
  <si>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</si>
  <si>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</si>
  <si>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</si>
  <si>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</si>
  <si>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</si>
  <si>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</si>
  <si>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</si>
  <si>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</si>
  <si>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</si>
  <si>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</si>
  <si>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</si>
  <si>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</si>
  <si>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</si>
  <si>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</si>
  <si>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</si>
  <si>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</si>
  <si>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</si>
  <si>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</si>
  <si>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</si>
  <si>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</si>
  <si>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</si>
  <si>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</si>
  <si>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</si>
  <si>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</si>
  <si>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</si>
  <si>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</si>
  <si>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</si>
  <si>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</si>
  <si>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</si>
  <si>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</si>
  <si>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</si>
  <si>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</si>
  <si>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</si>
  <si>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</si>
  <si>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</si>
  <si>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</si>
  <si>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</si>
  <si>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</si>
  <si>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</si>
  <si>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</si>
  <si>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</si>
  <si>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</si>
  <si>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</si>
  <si>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</si>
  <si>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</si>
  <si>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</si>
  <si>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</si>
  <si>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</si>
  <si>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</si>
  <si>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</si>
  <si>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</si>
  <si>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</si>
  <si>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</si>
  <si>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</si>
  <si>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</si>
  <si>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</si>
  <si>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</si>
  <si>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</si>
  <si>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</si>
  <si>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</si>
  <si>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</si>
  <si>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</si>
  <si>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</si>
  <si>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</si>
  <si>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</si>
  <si>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</si>
  <si>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</si>
  <si>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</si>
  <si>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</si>
  <si>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</si>
  <si>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</si>
  <si>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</si>
  <si>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</si>
  <si>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</si>
  <si>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</si>
  <si>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</si>
  <si>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</si>
  <si>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</si>
  <si>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</si>
  <si>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</si>
  <si>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</si>
  <si>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</si>
  <si>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</si>
  <si>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</si>
  <si>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</si>
  <si>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</si>
  <si>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</si>
  <si>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</si>
  <si>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</si>
  <si>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</si>
  <si>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</si>
  <si>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</si>
  <si>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</si>
  <si>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</si>
  <si>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</si>
  <si>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</si>
  <si>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</si>
  <si>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</si>
  <si>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</si>
  <si>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</si>
  <si>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</si>
  <si>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</si>
  <si>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</si>
  <si>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</si>
  <si>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</si>
  <si>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</si>
  <si>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</si>
  <si>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</si>
  <si>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</si>
  <si>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</si>
  <si>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</si>
  <si>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</si>
  <si>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</si>
  <si>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</si>
  <si>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</si>
  <si>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</si>
  <si>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</si>
  <si>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</si>
  <si>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</si>
  <si>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</si>
  <si>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</si>
  <si>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</si>
  <si>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</si>
  <si>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</si>
  <si>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</si>
  <si>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</si>
  <si>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</si>
  <si>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</si>
  <si>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</si>
  <si>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</si>
  <si>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</si>
  <si>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</si>
  <si>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</si>
  <si>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</si>
  <si>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</si>
  <si>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</si>
  <si>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</si>
  <si>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</si>
  <si>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</si>
  <si>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</si>
  <si>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</si>
  <si>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</si>
  <si>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</si>
  <si>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</si>
  <si>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</si>
  <si>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</si>
  <si>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</si>
  <si>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</si>
  <si>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</si>
  <si>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</si>
  <si>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</si>
  <si>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</si>
  <si>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</si>
  <si>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</si>
  <si>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</si>
  <si>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</si>
  <si>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</si>
  <si>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</si>
  <si>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</si>
  <si>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</si>
  <si>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</si>
  <si>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</si>
  <si>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</si>
  <si>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</si>
  <si>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</si>
  <si>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</si>
  <si>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</si>
  <si>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</si>
  <si>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</si>
  <si>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</si>
  <si>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</si>
  <si>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</si>
  <si>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</si>
  <si>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</si>
  <si>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</si>
  <si>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</si>
  <si>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</si>
  <si>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</si>
  <si>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</si>
  <si>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</si>
  <si>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</si>
  <si>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</si>
  <si>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</si>
  <si>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</si>
  <si>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</si>
  <si>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</si>
  <si>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</si>
  <si>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</si>
  <si>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</si>
  <si>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</si>
  <si>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</si>
  <si>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</si>
  <si>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</si>
  <si>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</si>
  <si>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</si>
  <si>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</si>
  <si>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</si>
  <si>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</si>
  <si>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</si>
  <si>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</si>
  <si>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</si>
  <si>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</si>
  <si>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</si>
  <si>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</si>
  <si>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</si>
  <si>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</si>
  <si>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</si>
  <si>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</si>
  <si>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</si>
  <si>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</si>
  <si>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</si>
  <si>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</si>
  <si>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</si>
  <si>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</si>
  <si>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</si>
  <si>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</si>
  <si>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</si>
  <si>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</si>
  <si>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</si>
  <si>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</si>
  <si>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</si>
  <si>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</si>
  <si>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</si>
  <si>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</si>
  <si>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</si>
  <si>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</si>
  <si>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</si>
  <si>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</si>
  <si>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</si>
  <si>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</si>
  <si>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</si>
  <si>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</si>
  <si>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</si>
  <si>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</si>
  <si>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</si>
  <si>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</si>
  <si>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</si>
  <si>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</si>
  <si>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</si>
  <si>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</si>
  <si>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</si>
  <si>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</si>
  <si>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</si>
  <si>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</si>
  <si>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</si>
  <si>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</si>
  <si>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</si>
  <si>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</si>
  <si>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</si>
  <si>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</si>
  <si>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</si>
  <si>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</si>
  <si>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</si>
  <si>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</si>
  <si>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</si>
  <si>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</si>
  <si>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</si>
  <si>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</si>
  <si>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</si>
  <si>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</si>
  <si>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</si>
  <si>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</si>
  <si>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</si>
  <si>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</si>
  <si>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</si>
  <si>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</si>
  <si>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</si>
  <si>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</si>
  <si>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</si>
  <si>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</si>
  <si>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</si>
  <si>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</si>
  <si>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</si>
  <si>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</si>
  <si>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</si>
  <si>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</si>
  <si>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</si>
  <si>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</si>
  <si>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</si>
  <si>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엽산(μg DFE/일)</t>
    <phoneticPr fontId="1" type="noConversion"/>
  </si>
  <si>
    <t>구리(ug/일)</t>
    <phoneticPr fontId="1" type="noConversion"/>
  </si>
  <si>
    <t>크롬(ug/일)</t>
    <phoneticPr fontId="1" type="noConversion"/>
  </si>
  <si>
    <t>출력시각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</si>
  <si>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</si>
  <si>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</si>
  <si>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</si>
  <si>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</si>
  <si>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</si>
  <si>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</si>
  <si>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비타민D</t>
    <phoneticPr fontId="1" type="noConversion"/>
  </si>
  <si>
    <t>비타민A(μg RAE/일)</t>
    <phoneticPr fontId="1" type="noConversion"/>
  </si>
  <si>
    <t>판토텐산</t>
    <phoneticPr fontId="1" type="noConversion"/>
  </si>
  <si>
    <t>인</t>
    <phoneticPr fontId="1" type="noConversion"/>
  </si>
  <si>
    <t>철</t>
    <phoneticPr fontId="1" type="noConversion"/>
  </si>
  <si>
    <t>요오드</t>
    <phoneticPr fontId="1" type="noConversion"/>
  </si>
  <si>
    <t>n-3불포화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</si>
  <si>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</si>
  <si>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</si>
  <si>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</si>
  <si>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불소</t>
    <phoneticPr fontId="1" type="noConversion"/>
  </si>
  <si>
    <t>셀레늄</t>
    <phoneticPr fontId="1" type="noConversion"/>
  </si>
  <si>
    <t>크롬</t>
    <phoneticPr fontId="1" type="noConversion"/>
  </si>
  <si>
    <t>평균필요량</t>
    <phoneticPr fontId="1" type="noConversion"/>
  </si>
  <si>
    <t>불포화지방산</t>
    <phoneticPr fontId="1" type="noConversion"/>
  </si>
  <si>
    <t>필요추정량</t>
    <phoneticPr fontId="1" type="noConversion"/>
  </si>
  <si>
    <t>권장섭취량</t>
    <phoneticPr fontId="1" type="noConversion"/>
  </si>
  <si>
    <t>비타민E</t>
    <phoneticPr fontId="1" type="noConversion"/>
  </si>
  <si>
    <t>니아신</t>
    <phoneticPr fontId="1" type="noConversion"/>
  </si>
  <si>
    <t>미량 무기질</t>
    <phoneticPr fontId="1" type="noConversion"/>
  </si>
  <si>
    <t>아연</t>
    <phoneticPr fontId="1" type="noConversion"/>
  </si>
  <si>
    <t>망간</t>
    <phoneticPr fontId="1" type="noConversion"/>
  </si>
  <si>
    <t>정보</t>
    <phoneticPr fontId="1" type="noConversion"/>
  </si>
  <si>
    <t>(설문지 : FFQ 95문항 설문지, 사용자 : 황정석, ID : H1900962)</t>
  </si>
  <si>
    <t>2021년 11월 03일 09:30:03</t>
  </si>
  <si>
    <t>다량영양소</t>
    <phoneticPr fontId="1" type="noConversion"/>
  </si>
  <si>
    <t>에너지(kcal)</t>
    <phoneticPr fontId="1" type="noConversion"/>
  </si>
  <si>
    <t>단백질</t>
    <phoneticPr fontId="1" type="noConversion"/>
  </si>
  <si>
    <t>지방</t>
    <phoneticPr fontId="1" type="noConversion"/>
  </si>
  <si>
    <t>상한섭취량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</si>
  <si>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</si>
  <si>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</si>
  <si>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</si>
  <si>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수용성 비타민</t>
    <phoneticPr fontId="1" type="noConversion"/>
  </si>
  <si>
    <t>비타민C</t>
    <phoneticPr fontId="1" type="noConversion"/>
  </si>
  <si>
    <t>엽산</t>
    <phoneticPr fontId="1" type="noConversion"/>
  </si>
  <si>
    <t>칼슘</t>
    <phoneticPr fontId="1" type="noConversion"/>
  </si>
  <si>
    <t>칼륨</t>
    <phoneticPr fontId="1" type="noConversion"/>
  </si>
  <si>
    <t>마그네슘</t>
    <phoneticPr fontId="1" type="noConversion"/>
  </si>
  <si>
    <t>구리</t>
    <phoneticPr fontId="1" type="noConversion"/>
  </si>
  <si>
    <t>몰리브덴</t>
    <phoneticPr fontId="1" type="noConversion"/>
  </si>
  <si>
    <t>몰리브덴(ug/일)</t>
    <phoneticPr fontId="1" type="noConversion"/>
  </si>
  <si>
    <t>H1900962</t>
  </si>
  <si>
    <t>황정석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</si>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</sst>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203.14879999999999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638056"/>
        <c:axId val="461636488"/>
      </c:barChart>
      <c:catAx>
        <c:axId val="46163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636488"/>
        <c:crosses val="autoZero"/>
        <c:auto val="1"/>
        <c:lblAlgn val="ctr"/>
        <c:lblOffset val="100"/>
        <c:noMultiLvlLbl val="0"/>
      </c:catAx>
      <c:valAx>
        <c:axId val="46163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63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4.6537350000000002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312560"/>
        <c:axId val="462315696"/>
      </c:barChart>
      <c:catAx>
        <c:axId val="46231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315696"/>
        <c:crosses val="autoZero"/>
        <c:auto val="1"/>
        <c:lblAlgn val="ctr"/>
        <c:lblOffset val="100"/>
        <c:noMultiLvlLbl val="0"/>
      </c:catAx>
      <c:valAx>
        <c:axId val="46231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31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0.78069049999999995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316480"/>
        <c:axId val="462316872"/>
      </c:barChart>
      <c:catAx>
        <c:axId val="46231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316872"/>
        <c:crosses val="autoZero"/>
        <c:auto val="1"/>
        <c:lblAlgn val="ctr"/>
        <c:lblOffset val="100"/>
        <c:noMultiLvlLbl val="0"/>
      </c:catAx>
      <c:valAx>
        <c:axId val="46231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31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3131.5520000000001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318440"/>
        <c:axId val="462311776"/>
      </c:barChart>
      <c:catAx>
        <c:axId val="46231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311776"/>
        <c:crosses val="autoZero"/>
        <c:auto val="1"/>
        <c:lblAlgn val="ctr"/>
        <c:lblOffset val="100"/>
        <c:noMultiLvlLbl val="0"/>
      </c:catAx>
      <c:valAx>
        <c:axId val="46231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31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6815.5757000000003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312952"/>
        <c:axId val="461643152"/>
      </c:barChart>
      <c:catAx>
        <c:axId val="462312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643152"/>
        <c:crosses val="autoZero"/>
        <c:auto val="1"/>
        <c:lblAlgn val="ctr"/>
        <c:lblOffset val="100"/>
        <c:noMultiLvlLbl val="0"/>
      </c:catAx>
      <c:valAx>
        <c:axId val="461643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31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201.7747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949608"/>
        <c:axId val="462953528"/>
      </c:barChart>
      <c:catAx>
        <c:axId val="46294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953528"/>
        <c:crosses val="autoZero"/>
        <c:auto val="1"/>
        <c:lblAlgn val="ctr"/>
        <c:lblOffset val="100"/>
        <c:noMultiLvlLbl val="0"/>
      </c:catAx>
      <c:valAx>
        <c:axId val="462953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94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267.82342999999997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950392"/>
        <c:axId val="462955880"/>
      </c:barChart>
      <c:catAx>
        <c:axId val="46295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955880"/>
        <c:crosses val="autoZero"/>
        <c:auto val="1"/>
        <c:lblAlgn val="ctr"/>
        <c:lblOffset val="100"/>
        <c:noMultiLvlLbl val="0"/>
      </c:catAx>
      <c:valAx>
        <c:axId val="46295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95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31.701333999999999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956272"/>
        <c:axId val="462957056"/>
      </c:barChart>
      <c:catAx>
        <c:axId val="46295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957056"/>
        <c:crosses val="autoZero"/>
        <c:auto val="1"/>
        <c:lblAlgn val="ctr"/>
        <c:lblOffset val="100"/>
        <c:noMultiLvlLbl val="0"/>
      </c:catAx>
      <c:valAx>
        <c:axId val="462957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95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1433.0962999999999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956664"/>
        <c:axId val="462951176"/>
      </c:barChart>
      <c:catAx>
        <c:axId val="46295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951176"/>
        <c:crosses val="autoZero"/>
        <c:auto val="1"/>
        <c:lblAlgn val="ctr"/>
        <c:lblOffset val="100"/>
        <c:noMultiLvlLbl val="0"/>
      </c:catAx>
      <c:valAx>
        <c:axId val="4629511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95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4.0798373999999998E-2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951960"/>
        <c:axId val="462952744"/>
      </c:barChart>
      <c:catAx>
        <c:axId val="46295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952744"/>
        <c:crosses val="autoZero"/>
        <c:auto val="1"/>
        <c:lblAlgn val="ctr"/>
        <c:lblOffset val="100"/>
        <c:noMultiLvlLbl val="0"/>
      </c:catAx>
      <c:valAx>
        <c:axId val="46295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95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6.5840350000000001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954312"/>
        <c:axId val="462954704"/>
      </c:barChart>
      <c:catAx>
        <c:axId val="46295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954704"/>
        <c:crosses val="autoZero"/>
        <c:auto val="1"/>
        <c:lblAlgn val="ctr"/>
        <c:lblOffset val="100"/>
        <c:noMultiLvlLbl val="0"/>
      </c:catAx>
      <c:valAx>
        <c:axId val="462954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95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59.053899999999999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641584"/>
        <c:axId val="461640800"/>
      </c:barChart>
      <c:catAx>
        <c:axId val="46164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640800"/>
        <c:crosses val="autoZero"/>
        <c:auto val="1"/>
        <c:lblAlgn val="ctr"/>
        <c:lblOffset val="100"/>
        <c:noMultiLvlLbl val="0"/>
      </c:catAx>
      <c:valAx>
        <c:axId val="461640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64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1480.7283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585176"/>
        <c:axId val="463585568"/>
      </c:barChart>
      <c:catAx>
        <c:axId val="46358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585568"/>
        <c:crosses val="autoZero"/>
        <c:auto val="1"/>
        <c:lblAlgn val="ctr"/>
        <c:lblOffset val="100"/>
        <c:noMultiLvlLbl val="0"/>
      </c:catAx>
      <c:valAx>
        <c:axId val="463585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58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257.79424999999998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585960"/>
        <c:axId val="463584392"/>
      </c:barChart>
      <c:catAx>
        <c:axId val="46358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584392"/>
        <c:crosses val="autoZero"/>
        <c:auto val="1"/>
        <c:lblAlgn val="ctr"/>
        <c:lblOffset val="100"/>
        <c:noMultiLvlLbl val="0"/>
      </c:catAx>
      <c:valAx>
        <c:axId val="463584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58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12.319000000000001</c:v>
                </c:pt>
                <c:pt idx="1">
                  <c:v>13.561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3587136"/>
        <c:axId val="463589880"/>
      </c:barChart>
      <c:catAx>
        <c:axId val="46358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589880"/>
        <c:crosses val="autoZero"/>
        <c:auto val="1"/>
        <c:lblAlgn val="ctr"/>
        <c:lblOffset val="100"/>
        <c:noMultiLvlLbl val="0"/>
      </c:catAx>
      <c:valAx>
        <c:axId val="4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5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43.809690000000003</c:v>
                </c:pt>
                <c:pt idx="1">
                  <c:v>52.747799999999998</c:v>
                </c:pt>
                <c:pt idx="2">
                  <c:v>49.989989999999999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1354.6560999999999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590664"/>
        <c:axId val="463583608"/>
      </c:barChart>
      <c:catAx>
        <c:axId val="46359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583608"/>
        <c:crosses val="autoZero"/>
        <c:auto val="1"/>
        <c:lblAlgn val="ctr"/>
        <c:lblOffset val="100"/>
        <c:noMultiLvlLbl val="0"/>
      </c:catAx>
      <c:valAx>
        <c:axId val="463583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59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42.780098000000002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588312"/>
        <c:axId val="463588704"/>
      </c:barChart>
      <c:catAx>
        <c:axId val="46358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588704"/>
        <c:crosses val="autoZero"/>
        <c:auto val="1"/>
        <c:lblAlgn val="ctr"/>
        <c:lblOffset val="100"/>
        <c:noMultiLvlLbl val="0"/>
      </c:catAx>
      <c:valAx>
        <c:axId val="463588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58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59.838999999999999</c:v>
                </c:pt>
                <c:pt idx="1">
                  <c:v>14.603</c:v>
                </c:pt>
                <c:pt idx="2">
                  <c:v>25.559000000000001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3589488"/>
        <c:axId val="463590272"/>
      </c:barChart>
      <c:catAx>
        <c:axId val="46358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590272"/>
        <c:crosses val="autoZero"/>
        <c:auto val="1"/>
        <c:lblAlgn val="ctr"/>
        <c:lblOffset val="100"/>
        <c:noMultiLvlLbl val="0"/>
      </c:catAx>
      <c:valAx>
        <c:axId val="46359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58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3885.1624000000002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584784"/>
        <c:axId val="462955096"/>
      </c:barChart>
      <c:catAx>
        <c:axId val="46358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955096"/>
        <c:crosses val="autoZero"/>
        <c:auto val="1"/>
        <c:lblAlgn val="ctr"/>
        <c:lblOffset val="100"/>
        <c:noMultiLvlLbl val="0"/>
      </c:catAx>
      <c:valAx>
        <c:axId val="462955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58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163.42131000000001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689816"/>
        <c:axId val="463690600"/>
      </c:barChart>
      <c:catAx>
        <c:axId val="46368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690600"/>
        <c:crosses val="autoZero"/>
        <c:auto val="1"/>
        <c:lblAlgn val="ctr"/>
        <c:lblOffset val="100"/>
        <c:noMultiLvlLbl val="0"/>
      </c:catAx>
      <c:valAx>
        <c:axId val="463690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68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1400.905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689424"/>
        <c:axId val="463686680"/>
      </c:barChart>
      <c:catAx>
        <c:axId val="46368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686680"/>
        <c:crosses val="autoZero"/>
        <c:auto val="1"/>
        <c:lblAlgn val="ctr"/>
        <c:lblOffset val="100"/>
        <c:noMultiLvlLbl val="0"/>
      </c:catAx>
      <c:valAx>
        <c:axId val="46368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68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14.573359999999999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637664"/>
        <c:axId val="461636880"/>
      </c:barChart>
      <c:catAx>
        <c:axId val="46163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636880"/>
        <c:crosses val="autoZero"/>
        <c:auto val="1"/>
        <c:lblAlgn val="ctr"/>
        <c:lblOffset val="100"/>
        <c:noMultiLvlLbl val="0"/>
      </c:catAx>
      <c:valAx>
        <c:axId val="46163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63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14310.394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688248"/>
        <c:axId val="463689032"/>
      </c:barChart>
      <c:catAx>
        <c:axId val="46368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689032"/>
        <c:crosses val="autoZero"/>
        <c:auto val="1"/>
        <c:lblAlgn val="ctr"/>
        <c:lblOffset val="100"/>
        <c:noMultiLvlLbl val="0"/>
      </c:catAx>
      <c:valAx>
        <c:axId val="463689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68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41.380802000000003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683936"/>
        <c:axId val="463684328"/>
      </c:barChart>
      <c:catAx>
        <c:axId val="46368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684328"/>
        <c:crosses val="autoZero"/>
        <c:auto val="1"/>
        <c:lblAlgn val="ctr"/>
        <c:lblOffset val="100"/>
        <c:noMultiLvlLbl val="0"/>
      </c:catAx>
      <c:valAx>
        <c:axId val="4636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68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7.1784879999999998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684720"/>
        <c:axId val="463685112"/>
      </c:barChart>
      <c:catAx>
        <c:axId val="46368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685112"/>
        <c:crosses val="autoZero"/>
        <c:auto val="1"/>
        <c:lblAlgn val="ctr"/>
        <c:lblOffset val="100"/>
        <c:noMultiLvlLbl val="0"/>
      </c:catAx>
      <c:valAx>
        <c:axId val="463685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68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543.51179999999999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638448"/>
        <c:axId val="461638840"/>
      </c:barChart>
      <c:catAx>
        <c:axId val="46163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638840"/>
        <c:crosses val="autoZero"/>
        <c:auto val="1"/>
        <c:lblAlgn val="ctr"/>
        <c:lblOffset val="100"/>
        <c:noMultiLvlLbl val="0"/>
      </c:catAx>
      <c:valAx>
        <c:axId val="46163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63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3.2773162999999998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641976"/>
        <c:axId val="461639624"/>
      </c:barChart>
      <c:catAx>
        <c:axId val="46164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639624"/>
        <c:crosses val="autoZero"/>
        <c:auto val="1"/>
        <c:lblAlgn val="ctr"/>
        <c:lblOffset val="100"/>
        <c:noMultiLvlLbl val="0"/>
      </c:catAx>
      <c:valAx>
        <c:axId val="46163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64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40.758870000000002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642368"/>
        <c:axId val="461642760"/>
      </c:barChart>
      <c:catAx>
        <c:axId val="46164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642760"/>
        <c:crosses val="autoZero"/>
        <c:auto val="1"/>
        <c:lblAlgn val="ctr"/>
        <c:lblOffset val="100"/>
        <c:noMultiLvlLbl val="0"/>
      </c:catAx>
      <c:valAx>
        <c:axId val="46164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64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7.1784879999999998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318048"/>
        <c:axId val="462313344"/>
      </c:barChart>
      <c:catAx>
        <c:axId val="46231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313344"/>
        <c:crosses val="autoZero"/>
        <c:auto val="1"/>
        <c:lblAlgn val="ctr"/>
        <c:lblOffset val="100"/>
        <c:noMultiLvlLbl val="0"/>
      </c:catAx>
      <c:valAx>
        <c:axId val="462313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31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1206.5288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319224"/>
        <c:axId val="462314128"/>
      </c:barChart>
      <c:catAx>
        <c:axId val="462319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314128"/>
        <c:crosses val="autoZero"/>
        <c:auto val="1"/>
        <c:lblAlgn val="ctr"/>
        <c:lblOffset val="100"/>
        <c:noMultiLvlLbl val="0"/>
      </c:catAx>
      <c:valAx>
        <c:axId val="462314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319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37.484009999999998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317264"/>
        <c:axId val="462314912"/>
      </c:barChart>
      <c:catAx>
        <c:axId val="46231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314912"/>
        <c:crosses val="autoZero"/>
        <c:auto val="1"/>
        <c:lblAlgn val="ctr"/>
        <c:lblOffset val="100"/>
        <c:noMultiLvlLbl val="0"/>
      </c:catAx>
      <c:valAx>
        <c:axId val="462314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31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황정석, ID : H1900962)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03일 09:30:03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3885.1624000000002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203.14879999999999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59.053899999999999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59.838999999999999</v>
      </c>
      <c r="G8" s="59">
        <f>'DRIs DATA 입력'!G8</f>
        <v>14.603</v>
      </c>
      <c r="H8" s="59">
        <f>'DRIs DATA 입력'!H8</f>
        <v>25.559000000000001</v>
      </c>
      <c r="I8" s="46"/>
      <c r="J8" s="59" t="s">
        <v>215</v>
      </c>
      <c r="K8" s="59">
        <f>'DRIs DATA 입력'!K8</f>
        <v>12.319000000000001</v>
      </c>
      <c r="L8" s="59">
        <f>'DRIs DATA 입력'!L8</f>
        <v>13.561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1354.6560999999999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42.780098000000002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14.573359999999999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543.51179999999999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163.42131000000001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4.7494129999999997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3.2773162999999998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40.758870000000002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7.1784879999999998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1206.5288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37.484009999999998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4.6537350000000002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0.78069049999999995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1400.905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3131.5520000000001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14310.394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6815.5757000000003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201.7747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267.82342999999997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41.380802000000003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31.701333999999999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1433.0962999999999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4.0798373999999998E-2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6.5840350000000001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1480.7283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257.79424999999998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3" sqref="F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316</v>
      </c>
      <c r="B1" s="61" t="s">
        <v>317</v>
      </c>
      <c r="G1" s="62" t="s">
        <v>287</v>
      </c>
      <c r="H1" s="61" t="s">
        <v>318</v>
      </c>
    </row>
    <row r="3" spans="1:27" x14ac:dyDescent="0.3">
      <c r="A3" s="68" t="s">
        <v>319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320</v>
      </c>
      <c r="B4" s="67"/>
      <c r="C4" s="67"/>
      <c r="E4" s="69" t="s">
        <v>288</v>
      </c>
      <c r="F4" s="70"/>
      <c r="G4" s="70"/>
      <c r="H4" s="71"/>
      <c r="J4" s="69" t="s">
        <v>308</v>
      </c>
      <c r="K4" s="70"/>
      <c r="L4" s="71"/>
      <c r="N4" s="67" t="s">
        <v>321</v>
      </c>
      <c r="O4" s="67"/>
      <c r="P4" s="67"/>
      <c r="Q4" s="67"/>
      <c r="R4" s="67"/>
      <c r="S4" s="67"/>
      <c r="U4" s="67" t="s">
        <v>289</v>
      </c>
      <c r="V4" s="67"/>
      <c r="W4" s="67"/>
      <c r="X4" s="67"/>
      <c r="Y4" s="67"/>
      <c r="Z4" s="67"/>
    </row>
    <row r="5" spans="1:27" x14ac:dyDescent="0.3">
      <c r="A5" s="65"/>
      <c r="B5" s="65" t="s">
        <v>309</v>
      </c>
      <c r="C5" s="65" t="s">
        <v>276</v>
      </c>
      <c r="E5" s="65"/>
      <c r="F5" s="65" t="s">
        <v>49</v>
      </c>
      <c r="G5" s="65" t="s">
        <v>322</v>
      </c>
      <c r="H5" s="65" t="s">
        <v>321</v>
      </c>
      <c r="J5" s="65"/>
      <c r="K5" s="65" t="s">
        <v>300</v>
      </c>
      <c r="L5" s="65" t="s">
        <v>290</v>
      </c>
      <c r="N5" s="65"/>
      <c r="O5" s="65" t="s">
        <v>307</v>
      </c>
      <c r="P5" s="65" t="s">
        <v>310</v>
      </c>
      <c r="Q5" s="65" t="s">
        <v>291</v>
      </c>
      <c r="R5" s="65" t="s">
        <v>323</v>
      </c>
      <c r="S5" s="65" t="s">
        <v>276</v>
      </c>
      <c r="U5" s="65"/>
      <c r="V5" s="65" t="s">
        <v>307</v>
      </c>
      <c r="W5" s="65" t="s">
        <v>310</v>
      </c>
      <c r="X5" s="65" t="s">
        <v>291</v>
      </c>
      <c r="Y5" s="65" t="s">
        <v>323</v>
      </c>
      <c r="Z5" s="65" t="s">
        <v>276</v>
      </c>
    </row>
    <row r="6" spans="1:27" x14ac:dyDescent="0.3">
      <c r="A6" s="65" t="s">
        <v>320</v>
      </c>
      <c r="B6" s="65">
        <v>2200</v>
      </c>
      <c r="C6" s="65">
        <v>3885.1624000000002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50</v>
      </c>
      <c r="P6" s="65">
        <v>60</v>
      </c>
      <c r="Q6" s="65">
        <v>0</v>
      </c>
      <c r="R6" s="65">
        <v>0</v>
      </c>
      <c r="S6" s="65">
        <v>203.14879999999999</v>
      </c>
      <c r="U6" s="65" t="s">
        <v>324</v>
      </c>
      <c r="V6" s="65">
        <v>0</v>
      </c>
      <c r="W6" s="65">
        <v>0</v>
      </c>
      <c r="X6" s="65">
        <v>25</v>
      </c>
      <c r="Y6" s="65">
        <v>0</v>
      </c>
      <c r="Z6" s="65">
        <v>59.053899999999999</v>
      </c>
    </row>
    <row r="7" spans="1:27" x14ac:dyDescent="0.3">
      <c r="E7" s="65" t="s">
        <v>277</v>
      </c>
      <c r="F7" s="65">
        <v>65</v>
      </c>
      <c r="G7" s="65">
        <v>30</v>
      </c>
      <c r="H7" s="65">
        <v>20</v>
      </c>
      <c r="J7" s="65" t="s">
        <v>277</v>
      </c>
      <c r="K7" s="65">
        <v>1</v>
      </c>
      <c r="L7" s="65">
        <v>10</v>
      </c>
    </row>
    <row r="8" spans="1:27" x14ac:dyDescent="0.3">
      <c r="E8" s="65" t="s">
        <v>325</v>
      </c>
      <c r="F8" s="65">
        <v>59.838999999999999</v>
      </c>
      <c r="G8" s="65">
        <v>14.603</v>
      </c>
      <c r="H8" s="65">
        <v>25.559000000000001</v>
      </c>
      <c r="J8" s="65" t="s">
        <v>325</v>
      </c>
      <c r="K8" s="65">
        <v>12.319000000000001</v>
      </c>
      <c r="L8" s="65">
        <v>13.561</v>
      </c>
    </row>
    <row r="13" spans="1:27" x14ac:dyDescent="0.3">
      <c r="A13" s="66" t="s">
        <v>278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326</v>
      </c>
      <c r="B14" s="67"/>
      <c r="C14" s="67"/>
      <c r="D14" s="67"/>
      <c r="E14" s="67"/>
      <c r="F14" s="67"/>
      <c r="H14" s="67" t="s">
        <v>311</v>
      </c>
      <c r="I14" s="67"/>
      <c r="J14" s="67"/>
      <c r="K14" s="67"/>
      <c r="L14" s="67"/>
      <c r="M14" s="67"/>
      <c r="O14" s="67" t="s">
        <v>294</v>
      </c>
      <c r="P14" s="67"/>
      <c r="Q14" s="67"/>
      <c r="R14" s="67"/>
      <c r="S14" s="67"/>
      <c r="T14" s="67"/>
      <c r="V14" s="67" t="s">
        <v>279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307</v>
      </c>
      <c r="C15" s="65" t="s">
        <v>310</v>
      </c>
      <c r="D15" s="65" t="s">
        <v>291</v>
      </c>
      <c r="E15" s="65" t="s">
        <v>323</v>
      </c>
      <c r="F15" s="65" t="s">
        <v>276</v>
      </c>
      <c r="H15" s="65"/>
      <c r="I15" s="65" t="s">
        <v>307</v>
      </c>
      <c r="J15" s="65" t="s">
        <v>310</v>
      </c>
      <c r="K15" s="65" t="s">
        <v>291</v>
      </c>
      <c r="L15" s="65" t="s">
        <v>323</v>
      </c>
      <c r="M15" s="65" t="s">
        <v>276</v>
      </c>
      <c r="O15" s="65"/>
      <c r="P15" s="65" t="s">
        <v>307</v>
      </c>
      <c r="Q15" s="65" t="s">
        <v>310</v>
      </c>
      <c r="R15" s="65" t="s">
        <v>291</v>
      </c>
      <c r="S15" s="65" t="s">
        <v>323</v>
      </c>
      <c r="T15" s="65" t="s">
        <v>276</v>
      </c>
      <c r="V15" s="65"/>
      <c r="W15" s="65" t="s">
        <v>307</v>
      </c>
      <c r="X15" s="65" t="s">
        <v>310</v>
      </c>
      <c r="Y15" s="65" t="s">
        <v>291</v>
      </c>
      <c r="Z15" s="65" t="s">
        <v>323</v>
      </c>
      <c r="AA15" s="65" t="s">
        <v>276</v>
      </c>
    </row>
    <row r="16" spans="1:27" x14ac:dyDescent="0.3">
      <c r="A16" s="65" t="s">
        <v>295</v>
      </c>
      <c r="B16" s="65">
        <v>530</v>
      </c>
      <c r="C16" s="65">
        <v>750</v>
      </c>
      <c r="D16" s="65">
        <v>0</v>
      </c>
      <c r="E16" s="65">
        <v>3000</v>
      </c>
      <c r="F16" s="65">
        <v>1354.6560999999999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42.780098000000002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14.573359999999999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543.51179999999999</v>
      </c>
    </row>
    <row r="23" spans="1:62" x14ac:dyDescent="0.3">
      <c r="A23" s="66" t="s">
        <v>327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328</v>
      </c>
      <c r="B24" s="67"/>
      <c r="C24" s="67"/>
      <c r="D24" s="67"/>
      <c r="E24" s="67"/>
      <c r="F24" s="67"/>
      <c r="H24" s="67" t="s">
        <v>280</v>
      </c>
      <c r="I24" s="67"/>
      <c r="J24" s="67"/>
      <c r="K24" s="67"/>
      <c r="L24" s="67"/>
      <c r="M24" s="67"/>
      <c r="O24" s="67" t="s">
        <v>281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282</v>
      </c>
      <c r="AD24" s="67"/>
      <c r="AE24" s="67"/>
      <c r="AF24" s="67"/>
      <c r="AG24" s="67"/>
      <c r="AH24" s="67"/>
      <c r="AJ24" s="67" t="s">
        <v>329</v>
      </c>
      <c r="AK24" s="67"/>
      <c r="AL24" s="67"/>
      <c r="AM24" s="67"/>
      <c r="AN24" s="67"/>
      <c r="AO24" s="67"/>
      <c r="AQ24" s="67" t="s">
        <v>283</v>
      </c>
      <c r="AR24" s="67"/>
      <c r="AS24" s="67"/>
      <c r="AT24" s="67"/>
      <c r="AU24" s="67"/>
      <c r="AV24" s="67"/>
      <c r="AX24" s="67" t="s">
        <v>296</v>
      </c>
      <c r="AY24" s="67"/>
      <c r="AZ24" s="67"/>
      <c r="BA24" s="67"/>
      <c r="BB24" s="67"/>
      <c r="BC24" s="67"/>
      <c r="BE24" s="67" t="s">
        <v>301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307</v>
      </c>
      <c r="C25" s="65" t="s">
        <v>310</v>
      </c>
      <c r="D25" s="65" t="s">
        <v>291</v>
      </c>
      <c r="E25" s="65" t="s">
        <v>323</v>
      </c>
      <c r="F25" s="65" t="s">
        <v>276</v>
      </c>
      <c r="H25" s="65"/>
      <c r="I25" s="65" t="s">
        <v>307</v>
      </c>
      <c r="J25" s="65" t="s">
        <v>310</v>
      </c>
      <c r="K25" s="65" t="s">
        <v>291</v>
      </c>
      <c r="L25" s="65" t="s">
        <v>323</v>
      </c>
      <c r="M25" s="65" t="s">
        <v>276</v>
      </c>
      <c r="O25" s="65"/>
      <c r="P25" s="65" t="s">
        <v>307</v>
      </c>
      <c r="Q25" s="65" t="s">
        <v>310</v>
      </c>
      <c r="R25" s="65" t="s">
        <v>291</v>
      </c>
      <c r="S25" s="65" t="s">
        <v>323</v>
      </c>
      <c r="T25" s="65" t="s">
        <v>276</v>
      </c>
      <c r="V25" s="65"/>
      <c r="W25" s="65" t="s">
        <v>307</v>
      </c>
      <c r="X25" s="65" t="s">
        <v>310</v>
      </c>
      <c r="Y25" s="65" t="s">
        <v>291</v>
      </c>
      <c r="Z25" s="65" t="s">
        <v>323</v>
      </c>
      <c r="AA25" s="65" t="s">
        <v>276</v>
      </c>
      <c r="AC25" s="65"/>
      <c r="AD25" s="65" t="s">
        <v>307</v>
      </c>
      <c r="AE25" s="65" t="s">
        <v>310</v>
      </c>
      <c r="AF25" s="65" t="s">
        <v>291</v>
      </c>
      <c r="AG25" s="65" t="s">
        <v>323</v>
      </c>
      <c r="AH25" s="65" t="s">
        <v>276</v>
      </c>
      <c r="AJ25" s="65"/>
      <c r="AK25" s="65" t="s">
        <v>307</v>
      </c>
      <c r="AL25" s="65" t="s">
        <v>310</v>
      </c>
      <c r="AM25" s="65" t="s">
        <v>291</v>
      </c>
      <c r="AN25" s="65" t="s">
        <v>323</v>
      </c>
      <c r="AO25" s="65" t="s">
        <v>276</v>
      </c>
      <c r="AQ25" s="65"/>
      <c r="AR25" s="65" t="s">
        <v>307</v>
      </c>
      <c r="AS25" s="65" t="s">
        <v>310</v>
      </c>
      <c r="AT25" s="65" t="s">
        <v>291</v>
      </c>
      <c r="AU25" s="65" t="s">
        <v>323</v>
      </c>
      <c r="AV25" s="65" t="s">
        <v>276</v>
      </c>
      <c r="AX25" s="65"/>
      <c r="AY25" s="65" t="s">
        <v>307</v>
      </c>
      <c r="AZ25" s="65" t="s">
        <v>310</v>
      </c>
      <c r="BA25" s="65" t="s">
        <v>291</v>
      </c>
      <c r="BB25" s="65" t="s">
        <v>323</v>
      </c>
      <c r="BC25" s="65" t="s">
        <v>276</v>
      </c>
      <c r="BE25" s="65"/>
      <c r="BF25" s="65" t="s">
        <v>307</v>
      </c>
      <c r="BG25" s="65" t="s">
        <v>310</v>
      </c>
      <c r="BH25" s="65" t="s">
        <v>291</v>
      </c>
      <c r="BI25" s="65" t="s">
        <v>323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163.42131000000001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4.7494129999999997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3.2773162999999998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40.758870000000002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7.1784879999999998</v>
      </c>
      <c r="AJ26" s="65" t="s">
        <v>284</v>
      </c>
      <c r="AK26" s="65">
        <v>320</v>
      </c>
      <c r="AL26" s="65">
        <v>400</v>
      </c>
      <c r="AM26" s="65">
        <v>0</v>
      </c>
      <c r="AN26" s="65">
        <v>1000</v>
      </c>
      <c r="AO26" s="65">
        <v>1206.5288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37.484009999999998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4.6537350000000002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0.78069049999999995</v>
      </c>
    </row>
    <row r="33" spans="1:68" x14ac:dyDescent="0.3">
      <c r="A33" s="66" t="s">
        <v>302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330</v>
      </c>
      <c r="B34" s="67"/>
      <c r="C34" s="67"/>
      <c r="D34" s="67"/>
      <c r="E34" s="67"/>
      <c r="F34" s="67"/>
      <c r="H34" s="67" t="s">
        <v>297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331</v>
      </c>
      <c r="W34" s="67"/>
      <c r="X34" s="67"/>
      <c r="Y34" s="67"/>
      <c r="Z34" s="67"/>
      <c r="AA34" s="67"/>
      <c r="AC34" s="67" t="s">
        <v>303</v>
      </c>
      <c r="AD34" s="67"/>
      <c r="AE34" s="67"/>
      <c r="AF34" s="67"/>
      <c r="AG34" s="67"/>
      <c r="AH34" s="67"/>
      <c r="AJ34" s="67" t="s">
        <v>332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307</v>
      </c>
      <c r="C35" s="65" t="s">
        <v>310</v>
      </c>
      <c r="D35" s="65" t="s">
        <v>291</v>
      </c>
      <c r="E35" s="65" t="s">
        <v>323</v>
      </c>
      <c r="F35" s="65" t="s">
        <v>276</v>
      </c>
      <c r="H35" s="65"/>
      <c r="I35" s="65" t="s">
        <v>307</v>
      </c>
      <c r="J35" s="65" t="s">
        <v>310</v>
      </c>
      <c r="K35" s="65" t="s">
        <v>291</v>
      </c>
      <c r="L35" s="65" t="s">
        <v>323</v>
      </c>
      <c r="M35" s="65" t="s">
        <v>276</v>
      </c>
      <c r="O35" s="65"/>
      <c r="P35" s="65" t="s">
        <v>307</v>
      </c>
      <c r="Q35" s="65" t="s">
        <v>310</v>
      </c>
      <c r="R35" s="65" t="s">
        <v>291</v>
      </c>
      <c r="S35" s="65" t="s">
        <v>323</v>
      </c>
      <c r="T35" s="65" t="s">
        <v>276</v>
      </c>
      <c r="V35" s="65"/>
      <c r="W35" s="65" t="s">
        <v>307</v>
      </c>
      <c r="X35" s="65" t="s">
        <v>310</v>
      </c>
      <c r="Y35" s="65" t="s">
        <v>291</v>
      </c>
      <c r="Z35" s="65" t="s">
        <v>323</v>
      </c>
      <c r="AA35" s="65" t="s">
        <v>276</v>
      </c>
      <c r="AC35" s="65"/>
      <c r="AD35" s="65" t="s">
        <v>307</v>
      </c>
      <c r="AE35" s="65" t="s">
        <v>310</v>
      </c>
      <c r="AF35" s="65" t="s">
        <v>291</v>
      </c>
      <c r="AG35" s="65" t="s">
        <v>323</v>
      </c>
      <c r="AH35" s="65" t="s">
        <v>276</v>
      </c>
      <c r="AJ35" s="65"/>
      <c r="AK35" s="65" t="s">
        <v>307</v>
      </c>
      <c r="AL35" s="65" t="s">
        <v>310</v>
      </c>
      <c r="AM35" s="65" t="s">
        <v>291</v>
      </c>
      <c r="AN35" s="65" t="s">
        <v>323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1400.905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3131.5520000000001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14310.394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6815.5757000000003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201.7747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267.82342999999997</v>
      </c>
    </row>
    <row r="43" spans="1:68" x14ac:dyDescent="0.3">
      <c r="A43" s="66" t="s">
        <v>313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298</v>
      </c>
      <c r="B44" s="67"/>
      <c r="C44" s="67"/>
      <c r="D44" s="67"/>
      <c r="E44" s="67"/>
      <c r="F44" s="67"/>
      <c r="H44" s="67" t="s">
        <v>314</v>
      </c>
      <c r="I44" s="67"/>
      <c r="J44" s="67"/>
      <c r="K44" s="67"/>
      <c r="L44" s="67"/>
      <c r="M44" s="67"/>
      <c r="O44" s="67" t="s">
        <v>333</v>
      </c>
      <c r="P44" s="67"/>
      <c r="Q44" s="67"/>
      <c r="R44" s="67"/>
      <c r="S44" s="67"/>
      <c r="T44" s="67"/>
      <c r="V44" s="67" t="s">
        <v>304</v>
      </c>
      <c r="W44" s="67"/>
      <c r="X44" s="67"/>
      <c r="Y44" s="67"/>
      <c r="Z44" s="67"/>
      <c r="AA44" s="67"/>
      <c r="AC44" s="67" t="s">
        <v>315</v>
      </c>
      <c r="AD44" s="67"/>
      <c r="AE44" s="67"/>
      <c r="AF44" s="67"/>
      <c r="AG44" s="67"/>
      <c r="AH44" s="67"/>
      <c r="AJ44" s="67" t="s">
        <v>299</v>
      </c>
      <c r="AK44" s="67"/>
      <c r="AL44" s="67"/>
      <c r="AM44" s="67"/>
      <c r="AN44" s="67"/>
      <c r="AO44" s="67"/>
      <c r="AQ44" s="67" t="s">
        <v>305</v>
      </c>
      <c r="AR44" s="67"/>
      <c r="AS44" s="67"/>
      <c r="AT44" s="67"/>
      <c r="AU44" s="67"/>
      <c r="AV44" s="67"/>
      <c r="AX44" s="67" t="s">
        <v>334</v>
      </c>
      <c r="AY44" s="67"/>
      <c r="AZ44" s="67"/>
      <c r="BA44" s="67"/>
      <c r="BB44" s="67"/>
      <c r="BC44" s="67"/>
      <c r="BE44" s="67" t="s">
        <v>306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307</v>
      </c>
      <c r="C45" s="65" t="s">
        <v>310</v>
      </c>
      <c r="D45" s="65" t="s">
        <v>291</v>
      </c>
      <c r="E45" s="65" t="s">
        <v>323</v>
      </c>
      <c r="F45" s="65" t="s">
        <v>276</v>
      </c>
      <c r="H45" s="65"/>
      <c r="I45" s="65" t="s">
        <v>307</v>
      </c>
      <c r="J45" s="65" t="s">
        <v>310</v>
      </c>
      <c r="K45" s="65" t="s">
        <v>291</v>
      </c>
      <c r="L45" s="65" t="s">
        <v>323</v>
      </c>
      <c r="M45" s="65" t="s">
        <v>276</v>
      </c>
      <c r="O45" s="65"/>
      <c r="P45" s="65" t="s">
        <v>307</v>
      </c>
      <c r="Q45" s="65" t="s">
        <v>310</v>
      </c>
      <c r="R45" s="65" t="s">
        <v>291</v>
      </c>
      <c r="S45" s="65" t="s">
        <v>323</v>
      </c>
      <c r="T45" s="65" t="s">
        <v>276</v>
      </c>
      <c r="V45" s="65"/>
      <c r="W45" s="65" t="s">
        <v>307</v>
      </c>
      <c r="X45" s="65" t="s">
        <v>310</v>
      </c>
      <c r="Y45" s="65" t="s">
        <v>291</v>
      </c>
      <c r="Z45" s="65" t="s">
        <v>323</v>
      </c>
      <c r="AA45" s="65" t="s">
        <v>276</v>
      </c>
      <c r="AC45" s="65"/>
      <c r="AD45" s="65" t="s">
        <v>307</v>
      </c>
      <c r="AE45" s="65" t="s">
        <v>310</v>
      </c>
      <c r="AF45" s="65" t="s">
        <v>291</v>
      </c>
      <c r="AG45" s="65" t="s">
        <v>323</v>
      </c>
      <c r="AH45" s="65" t="s">
        <v>276</v>
      </c>
      <c r="AJ45" s="65"/>
      <c r="AK45" s="65" t="s">
        <v>307</v>
      </c>
      <c r="AL45" s="65" t="s">
        <v>310</v>
      </c>
      <c r="AM45" s="65" t="s">
        <v>291</v>
      </c>
      <c r="AN45" s="65" t="s">
        <v>323</v>
      </c>
      <c r="AO45" s="65" t="s">
        <v>276</v>
      </c>
      <c r="AQ45" s="65"/>
      <c r="AR45" s="65" t="s">
        <v>307</v>
      </c>
      <c r="AS45" s="65" t="s">
        <v>310</v>
      </c>
      <c r="AT45" s="65" t="s">
        <v>291</v>
      </c>
      <c r="AU45" s="65" t="s">
        <v>323</v>
      </c>
      <c r="AV45" s="65" t="s">
        <v>276</v>
      </c>
      <c r="AX45" s="65"/>
      <c r="AY45" s="65" t="s">
        <v>307</v>
      </c>
      <c r="AZ45" s="65" t="s">
        <v>310</v>
      </c>
      <c r="BA45" s="65" t="s">
        <v>291</v>
      </c>
      <c r="BB45" s="65" t="s">
        <v>323</v>
      </c>
      <c r="BC45" s="65" t="s">
        <v>276</v>
      </c>
      <c r="BE45" s="65"/>
      <c r="BF45" s="65" t="s">
        <v>307</v>
      </c>
      <c r="BG45" s="65" t="s">
        <v>310</v>
      </c>
      <c r="BH45" s="65" t="s">
        <v>291</v>
      </c>
      <c r="BI45" s="65" t="s">
        <v>323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41.380802000000003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31.701333999999999</v>
      </c>
      <c r="O46" s="65" t="s">
        <v>285</v>
      </c>
      <c r="P46" s="65">
        <v>600</v>
      </c>
      <c r="Q46" s="65">
        <v>800</v>
      </c>
      <c r="R46" s="65">
        <v>0</v>
      </c>
      <c r="S46" s="65">
        <v>10000</v>
      </c>
      <c r="T46" s="65">
        <v>1433.0962999999999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4.0798373999999998E-2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6.5840350000000001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1480.7283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257.79424999999998</v>
      </c>
      <c r="AX46" s="65" t="s">
        <v>335</v>
      </c>
      <c r="AY46" s="65"/>
      <c r="AZ46" s="65"/>
      <c r="BA46" s="65"/>
      <c r="BB46" s="65"/>
      <c r="BC46" s="65"/>
      <c r="BE46" s="65" t="s">
        <v>286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336</v>
      </c>
      <c r="B2" s="61" t="s">
        <v>337</v>
      </c>
      <c r="C2" s="61" t="s">
        <v>338</v>
      </c>
      <c r="D2" s="61">
        <v>64</v>
      </c>
      <c r="E2" s="61">
        <v>3885.1624000000002</v>
      </c>
      <c r="F2" s="61">
        <v>475.61935</v>
      </c>
      <c r="G2" s="61">
        <v>116.06956</v>
      </c>
      <c r="H2" s="61">
        <v>46.322400000000002</v>
      </c>
      <c r="I2" s="61">
        <v>69.747153999999995</v>
      </c>
      <c r="J2" s="61">
        <v>203.14879999999999</v>
      </c>
      <c r="K2" s="61">
        <v>75.549509999999998</v>
      </c>
      <c r="L2" s="61">
        <v>127.5993</v>
      </c>
      <c r="M2" s="61">
        <v>59.053899999999999</v>
      </c>
      <c r="N2" s="61">
        <v>6.9143850000000002</v>
      </c>
      <c r="O2" s="61">
        <v>34.788272999999997</v>
      </c>
      <c r="P2" s="61">
        <v>1819.9342999999999</v>
      </c>
      <c r="Q2" s="61">
        <v>63.051630000000003</v>
      </c>
      <c r="R2" s="61">
        <v>1354.6560999999999</v>
      </c>
      <c r="S2" s="61">
        <v>207.36168000000001</v>
      </c>
      <c r="T2" s="61">
        <v>13767.532999999999</v>
      </c>
      <c r="U2" s="61">
        <v>14.573359999999999</v>
      </c>
      <c r="V2" s="61">
        <v>42.780098000000002</v>
      </c>
      <c r="W2" s="61">
        <v>543.51179999999999</v>
      </c>
      <c r="X2" s="61">
        <v>163.42131000000001</v>
      </c>
      <c r="Y2" s="61">
        <v>4.7494129999999997</v>
      </c>
      <c r="Z2" s="61">
        <v>3.2773162999999998</v>
      </c>
      <c r="AA2" s="61">
        <v>40.758870000000002</v>
      </c>
      <c r="AB2" s="61">
        <v>7.1784879999999998</v>
      </c>
      <c r="AC2" s="61">
        <v>1206.5288</v>
      </c>
      <c r="AD2" s="61">
        <v>37.484009999999998</v>
      </c>
      <c r="AE2" s="61">
        <v>4.6537350000000002</v>
      </c>
      <c r="AF2" s="61">
        <v>0.78069049999999995</v>
      </c>
      <c r="AG2" s="61">
        <v>1400.905</v>
      </c>
      <c r="AH2" s="61">
        <v>699.12800000000004</v>
      </c>
      <c r="AI2" s="61">
        <v>701.77700000000004</v>
      </c>
      <c r="AJ2" s="61">
        <v>3131.5520000000001</v>
      </c>
      <c r="AK2" s="61">
        <v>14310.394</v>
      </c>
      <c r="AL2" s="61">
        <v>201.7747</v>
      </c>
      <c r="AM2" s="61">
        <v>6815.5757000000003</v>
      </c>
      <c r="AN2" s="61">
        <v>267.82342999999997</v>
      </c>
      <c r="AO2" s="61">
        <v>41.380802000000003</v>
      </c>
      <c r="AP2" s="61">
        <v>24.912103999999999</v>
      </c>
      <c r="AQ2" s="61">
        <v>16.468696999999999</v>
      </c>
      <c r="AR2" s="61">
        <v>31.701333999999999</v>
      </c>
      <c r="AS2" s="61">
        <v>1433.0962999999999</v>
      </c>
      <c r="AT2" s="61">
        <v>4.0798373999999998E-2</v>
      </c>
      <c r="AU2" s="61">
        <v>6.5840350000000001</v>
      </c>
      <c r="AV2" s="61">
        <v>1480.7283</v>
      </c>
      <c r="AW2" s="61">
        <v>257.79424999999998</v>
      </c>
      <c r="AX2" s="61">
        <v>0.25174730000000001</v>
      </c>
      <c r="AY2" s="61">
        <v>4.0132504000000004</v>
      </c>
      <c r="AZ2" s="61">
        <v>712.46343999999999</v>
      </c>
      <c r="BA2" s="61">
        <v>146.55489</v>
      </c>
      <c r="BB2" s="61">
        <v>43.809690000000003</v>
      </c>
      <c r="BC2" s="61">
        <v>52.747799999999998</v>
      </c>
      <c r="BD2" s="61">
        <v>49.989989999999999</v>
      </c>
      <c r="BE2" s="61">
        <v>5.1783666999999998</v>
      </c>
      <c r="BF2" s="61">
        <v>21.415320000000001</v>
      </c>
      <c r="BG2" s="61">
        <v>4.5795576000000001E-4</v>
      </c>
      <c r="BH2" s="61">
        <v>1.0796273E-2</v>
      </c>
      <c r="BI2" s="61">
        <v>8.9371820000000001E-3</v>
      </c>
      <c r="BJ2" s="61">
        <v>0.12811446000000001</v>
      </c>
      <c r="BK2" s="61">
        <v>3.5227366999999997E-5</v>
      </c>
      <c r="BL2" s="61">
        <v>0.58228420000000003</v>
      </c>
      <c r="BM2" s="61">
        <v>10.921751</v>
      </c>
      <c r="BN2" s="61">
        <v>2.1918378000000001</v>
      </c>
      <c r="BO2" s="61">
        <v>137.54834</v>
      </c>
      <c r="BP2" s="61">
        <v>29.117956</v>
      </c>
      <c r="BQ2" s="61">
        <v>43.396976000000002</v>
      </c>
      <c r="BR2" s="61">
        <v>157.97371999999999</v>
      </c>
      <c r="BS2" s="61">
        <v>55.523293000000002</v>
      </c>
      <c r="BT2" s="61">
        <v>28.608053000000002</v>
      </c>
      <c r="BU2" s="61">
        <v>7.6036560000000003E-2</v>
      </c>
      <c r="BV2" s="61">
        <v>0.43292217999999999</v>
      </c>
      <c r="BW2" s="61">
        <v>2.0224402000000001</v>
      </c>
      <c r="BX2" s="61">
        <v>5.1939206000000002</v>
      </c>
      <c r="BY2" s="61">
        <v>0.45004767000000001</v>
      </c>
      <c r="BZ2" s="61">
        <v>1.0669678000000001E-3</v>
      </c>
      <c r="CA2" s="61">
        <v>1.8517663</v>
      </c>
      <c r="CB2" s="61">
        <v>0.19998471000000001</v>
      </c>
      <c r="CC2" s="61">
        <v>0.70880799999999999</v>
      </c>
      <c r="CD2" s="61">
        <v>11.022962</v>
      </c>
      <c r="CE2" s="61">
        <v>0.1858224</v>
      </c>
      <c r="CF2" s="61">
        <v>2.269841</v>
      </c>
      <c r="CG2" s="61">
        <v>4.9500000000000003E-7</v>
      </c>
      <c r="CH2" s="61">
        <v>0.2057332</v>
      </c>
      <c r="CI2" s="61">
        <v>6.3704499999999997E-3</v>
      </c>
      <c r="CJ2" s="61">
        <v>23.732965</v>
      </c>
      <c r="CK2" s="61">
        <v>5.1502212999999998E-2</v>
      </c>
      <c r="CL2" s="61">
        <v>1.0191266999999999</v>
      </c>
      <c r="CM2" s="61">
        <v>10.542814</v>
      </c>
      <c r="CN2" s="61">
        <v>8349.0840000000007</v>
      </c>
      <c r="CO2" s="61">
        <v>14541.081</v>
      </c>
      <c r="CP2" s="61">
        <v>11617.973</v>
      </c>
      <c r="CQ2" s="61">
        <v>3549.4567999999999</v>
      </c>
      <c r="CR2" s="61">
        <v>1795.4465</v>
      </c>
      <c r="CS2" s="61">
        <v>1158.2183</v>
      </c>
      <c r="CT2" s="61">
        <v>8286.6779999999999</v>
      </c>
      <c r="CU2" s="61">
        <v>5778.2187999999996</v>
      </c>
      <c r="CV2" s="61">
        <v>3120.2593000000002</v>
      </c>
      <c r="CW2" s="61">
        <v>6899.1490000000003</v>
      </c>
      <c r="CX2" s="61">
        <v>1900.4114999999999</v>
      </c>
      <c r="CY2" s="61">
        <v>9646.09</v>
      </c>
      <c r="CZ2" s="61">
        <v>5393.3114999999998</v>
      </c>
      <c r="DA2" s="61">
        <v>13533.877</v>
      </c>
      <c r="DB2" s="61">
        <v>11563.433999999999</v>
      </c>
      <c r="DC2" s="61">
        <v>20035.125</v>
      </c>
      <c r="DD2" s="61">
        <v>31027.666000000001</v>
      </c>
      <c r="DE2" s="61">
        <v>8187.2060000000001</v>
      </c>
      <c r="DF2" s="61">
        <v>10568.262000000001</v>
      </c>
      <c r="DG2" s="61">
        <v>7594.1</v>
      </c>
      <c r="DH2" s="61">
        <v>621.39655000000005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146.55489</v>
      </c>
      <c r="B6">
        <f>BB2</f>
        <v>43.809690000000003</v>
      </c>
      <c r="C6">
        <f>BC2</f>
        <v>52.747799999999998</v>
      </c>
      <c r="D6">
        <f>BD2</f>
        <v>49.989989999999999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20921</v>
      </c>
      <c r="C2" s="56">
        <f ca="1">YEAR(TODAY())-YEAR(B2)+IF(TODAY()&gt;=DATE(YEAR(TODAY()),MONTH(B2),DAY(B2)),0,-1)</f>
        <v>64</v>
      </c>
      <c r="E2" s="52">
        <v>179.7</v>
      </c>
      <c r="F2" s="53" t="s">
        <v>275</v>
      </c>
      <c r="G2" s="52">
        <v>89.9</v>
      </c>
      <c r="H2" s="51" t="s">
        <v>40</v>
      </c>
      <c r="I2" s="72">
        <f>ROUND(G3/E3^2,1)</f>
        <v>27.8</v>
      </c>
    </row>
    <row r="3" spans="1:9" x14ac:dyDescent="0.3">
      <c r="E3" s="51">
        <f>E2/100</f>
        <v>1.7969999999999999</v>
      </c>
      <c r="F3" s="51" t="s">
        <v>39</v>
      </c>
      <c r="G3" s="51">
        <f>G2</f>
        <v>89.9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44503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황정석, ID : H1900962)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03일 09:30:03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44503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179.7</v>
      </c>
      <c r="L12" s="124"/>
      <c r="M12" s="117">
        <f>'개인정보 및 신체계측 입력'!G2</f>
        <v>89.9</v>
      </c>
      <c r="N12" s="118"/>
      <c r="O12" s="113" t="s">
        <v>270</v>
      </c>
      <c r="P12" s="107"/>
      <c r="Q12" s="90">
        <f>'개인정보 및 신체계측 입력'!I2</f>
        <v>27.8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황정석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59.838999999999999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14.603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25.559000000000001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13.6</v>
      </c>
      <c r="L72" s="36" t="s">
        <v>52</v>
      </c>
      <c r="M72" s="36">
        <f>ROUND('DRIs DATA'!K8,1)</f>
        <v>12.3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180.62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356.5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163.41999999999999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478.57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175.11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954.03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413.81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2021-11-03T04:42:36Z</dcterms:modified>
</cp:coreProperties>
</file>