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<sst xmlns="http://schemas.openxmlformats.org/spreadsheetml/2006/main" count="692" uniqueCount="340">
  <si>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</si>
  <si>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</si>
  <si>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</si>
  <si>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</si>
  <si>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</si>
  <si>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</si>
  <si>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</si>
  <si>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</si>
  <si>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</si>
  <si>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</si>
  <si>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</si>
  <si>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</si>
  <si>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</si>
  <si>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</si>
  <si>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</si>
  <si>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</si>
  <si>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</si>
  <si>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</si>
  <si>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</si>
  <si>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</si>
  <si>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</si>
  <si>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</si>
  <si>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</si>
  <si>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</si>
  <si>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</si>
  <si>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</si>
  <si>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</si>
  <si>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</si>
  <si>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</si>
  <si>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</si>
  <si>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</si>
  <si>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</si>
  <si>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</si>
  <si>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</si>
  <si>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</si>
  <si>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</si>
  <si>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</si>
  <si>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</si>
  <si>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</si>
  <si>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</si>
  <si>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</si>
  <si>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</si>
  <si>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</si>
  <si>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</si>
  <si>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</si>
  <si>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</si>
  <si>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</si>
  <si>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</si>
  <si>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</si>
  <si>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</si>
  <si>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</si>
  <si>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</si>
  <si>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</si>
  <si>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</si>
  <si>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</si>
  <si>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</si>
  <si>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</si>
  <si>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</si>
  <si>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</si>
  <si>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</si>
  <si>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</si>
  <si>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</si>
  <si>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</si>
  <si>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</si>
  <si>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</si>
  <si>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</si>
  <si>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</si>
  <si>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</si>
  <si>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</si>
  <si>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</si>
  <si>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</si>
  <si>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</si>
  <si>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</si>
  <si>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</si>
  <si>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</si>
  <si>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</si>
  <si>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</si>
  <si>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</si>
  <si>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</si>
  <si>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</si>
  <si>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</si>
  <si>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</si>
  <si>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</si>
  <si>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</si>
  <si>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</si>
  <si>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</si>
  <si>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</si>
  <si>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</si>
  <si>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</si>
  <si>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</si>
  <si>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</si>
  <si>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</si>
  <si>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</si>
  <si>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</si>
  <si>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</si>
  <si>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</si>
  <si>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</si>
  <si>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</si>
  <si>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</si>
  <si>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</si>
  <si>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</si>
  <si>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</si>
  <si>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</si>
  <si>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</si>
  <si>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</si>
  <si>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</si>
  <si>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</si>
  <si>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</si>
  <si>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</si>
  <si>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</si>
  <si>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</si>
  <si>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</si>
  <si>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</si>
  <si>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</si>
  <si>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</si>
  <si>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</si>
  <si>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</si>
  <si>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</si>
  <si>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</si>
  <si>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</si>
  <si>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</si>
  <si>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</si>
  <si>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</si>
  <si>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</si>
  <si>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</si>
  <si>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</si>
  <si>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</si>
  <si>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</si>
  <si>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</si>
  <si>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</si>
  <si>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</si>
  <si>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</si>
  <si>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</si>
  <si>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</si>
  <si>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</si>
  <si>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</si>
  <si>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</si>
  <si>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</si>
  <si>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</si>
  <si>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</si>
  <si>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</si>
  <si>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</si>
  <si>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</si>
  <si>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</si>
  <si>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</si>
  <si>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</si>
  <si>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</si>
  <si>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</si>
  <si>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</si>
  <si>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</si>
  <si>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</si>
  <si>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</si>
  <si>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</si>
  <si>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</si>
  <si>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</si>
  <si>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</si>
  <si>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</si>
  <si>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</si>
  <si>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</si>
  <si>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</si>
  <si>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</si>
  <si>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</si>
  <si>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</si>
  <si>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</si>
  <si>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</si>
  <si>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</si>
  <si>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</si>
  <si>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</si>
  <si>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</si>
  <si>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</si>
  <si>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</si>
  <si>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</si>
  <si>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</si>
  <si>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</si>
  <si>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</si>
  <si>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</si>
  <si>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</si>
  <si>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</si>
  <si>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</si>
  <si>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</si>
  <si>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</si>
  <si>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</si>
  <si>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</si>
  <si>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</si>
  <si>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</si>
  <si>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</si>
  <si>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</si>
  <si>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</si>
  <si>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</si>
  <si>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</si>
  <si>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</si>
  <si>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</si>
  <si>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</si>
  <si>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</si>
  <si>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</si>
  <si>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</si>
  <si>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</si>
  <si>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</si>
  <si>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</si>
  <si>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</si>
  <si>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</si>
  <si>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</si>
  <si>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</si>
  <si>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</si>
  <si>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</si>
  <si>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</si>
  <si>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</si>
  <si>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</si>
  <si>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</si>
  <si>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</si>
  <si>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</si>
  <si>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</si>
  <si>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</si>
  <si>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</si>
  <si>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</si>
  <si>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</si>
  <si>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</si>
  <si>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</si>
  <si>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</si>
  <si>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</si>
  <si>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</si>
  <si>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</si>
  <si>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</si>
  <si>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</si>
  <si>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</si>
  <si>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</si>
  <si>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</si>
  <si>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</si>
  <si>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</si>
  <si>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</si>
  <si>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</si>
  <si>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</si>
  <si>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</si>
  <si>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</si>
  <si>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</si>
  <si>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</si>
  <si>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</si>
  <si>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</si>
  <si>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</si>
  <si>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</si>
  <si>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</si>
  <si>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</si>
  <si>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</si>
  <si>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</si>
  <si>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</si>
  <si>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</si>
  <si>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</si>
  <si>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</si>
  <si>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</si>
  <si>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</si>
  <si>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</si>
  <si>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</si>
  <si>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</si>
  <si>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</si>
  <si>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</si>
  <si>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</si>
  <si>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</si>
  <si>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</si>
  <si>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</si>
  <si>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</si>
  <si>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</si>
  <si>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</si>
  <si>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</si>
  <si>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</si>
  <si>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</si>
  <si>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</si>
  <si>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</si>
  <si>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</si>
  <si>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</si>
  <si>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</si>
  <si>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</si>
  <si>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</si>
  <si>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</si>
  <si>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</si>
  <si>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</si>
  <si>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</si>
  <si>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</si>
  <si>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리보플라빈</t>
    <phoneticPr fontId="1" type="noConversion"/>
  </si>
  <si>
    <t>비타민B6</t>
    <phoneticPr fontId="1" type="noConversion"/>
  </si>
  <si>
    <t>엽산(μg DFE/일)</t>
    <phoneticPr fontId="1" type="noConversion"/>
  </si>
  <si>
    <t>구리(ug/일)</t>
    <phoneticPr fontId="1" type="noConversion"/>
  </si>
  <si>
    <t>크롬(ug/일)</t>
    <phoneticPr fontId="1" type="noConversion"/>
  </si>
  <si>
    <t>열량영양소</t>
    <phoneticPr fontId="1" type="noConversion"/>
  </si>
  <si>
    <t>n-6불포화</t>
    <phoneticPr fontId="1" type="noConversion"/>
  </si>
  <si>
    <t>충분섭취량</t>
    <phoneticPr fontId="1" type="noConversion"/>
  </si>
  <si>
    <t>단백질(g/일)</t>
    <phoneticPr fontId="1" type="noConversion"/>
  </si>
  <si>
    <t>비타민D</t>
    <phoneticPr fontId="1" type="noConversion"/>
  </si>
  <si>
    <t>비타민A(μg RAE/일)</t>
    <phoneticPr fontId="1" type="noConversion"/>
  </si>
  <si>
    <t>판토텐산</t>
    <phoneticPr fontId="1" type="noConversion"/>
  </si>
  <si>
    <t>인</t>
    <phoneticPr fontId="1" type="noConversion"/>
  </si>
  <si>
    <t>비오틴</t>
    <phoneticPr fontId="1" type="noConversion"/>
  </si>
  <si>
    <t>다량 무기질</t>
    <phoneticPr fontId="1" type="noConversion"/>
  </si>
  <si>
    <t>염소</t>
    <phoneticPr fontId="1" type="noConversion"/>
  </si>
  <si>
    <t>불소</t>
    <phoneticPr fontId="1" type="noConversion"/>
  </si>
  <si>
    <t>크롬</t>
    <phoneticPr fontId="1" type="noConversion"/>
  </si>
  <si>
    <t>평균필요량</t>
    <phoneticPr fontId="1" type="noConversion"/>
  </si>
  <si>
    <t>비타민E</t>
    <phoneticPr fontId="1" type="noConversion"/>
  </si>
  <si>
    <t>미량 무기질</t>
    <phoneticPr fontId="1" type="noConversion"/>
  </si>
  <si>
    <t>아연</t>
    <phoneticPr fontId="1" type="noConversion"/>
  </si>
  <si>
    <t>망간</t>
    <phoneticPr fontId="1" type="noConversion"/>
  </si>
  <si>
    <t>F</t>
  </si>
  <si>
    <t>정보</t>
    <phoneticPr fontId="1" type="noConversion"/>
  </si>
  <si>
    <t>다량영양소</t>
    <phoneticPr fontId="1" type="noConversion"/>
  </si>
  <si>
    <t>지방</t>
    <phoneticPr fontId="1" type="noConversion"/>
  </si>
  <si>
    <t>상한섭취량</t>
    <phoneticPr fontId="1" type="noConversion"/>
  </si>
  <si>
    <t>식이섬유(g/일)</t>
    <phoneticPr fontId="1" type="noConversion"/>
  </si>
  <si>
    <t>섭취비율</t>
    <phoneticPr fontId="1" type="noConversion"/>
  </si>
  <si>
    <t>비타민A</t>
    <phoneticPr fontId="1" type="noConversion"/>
  </si>
  <si>
    <t>수용성 비타민</t>
    <phoneticPr fontId="1" type="noConversion"/>
  </si>
  <si>
    <t>비타민C</t>
    <phoneticPr fontId="1" type="noConversion"/>
  </si>
  <si>
    <t>엽산</t>
    <phoneticPr fontId="1" type="noConversion"/>
  </si>
  <si>
    <t>칼륨</t>
    <phoneticPr fontId="1" type="noConversion"/>
  </si>
  <si>
    <t>마그네슘</t>
    <phoneticPr fontId="1" type="noConversion"/>
  </si>
  <si>
    <t>구리</t>
    <phoneticPr fontId="1" type="noConversion"/>
  </si>
  <si>
    <t>몰리브덴(ug/일)</t>
    <phoneticPr fontId="1" type="noConversion"/>
  </si>
  <si>
    <t>출력시각</t>
    <phoneticPr fontId="1" type="noConversion"/>
  </si>
  <si>
    <t>에너지(kcal)</t>
    <phoneticPr fontId="1" type="noConversion"/>
  </si>
  <si>
    <t>불포화지방산</t>
    <phoneticPr fontId="1" type="noConversion"/>
  </si>
  <si>
    <t>(설문지 : FFQ 95문항 설문지, 사용자 : 김경란, ID : H1900964)</t>
  </si>
  <si>
    <t>2021년 11월 04일 10:52:25</t>
  </si>
  <si>
    <t>식이섬유</t>
    <phoneticPr fontId="1" type="noConversion"/>
  </si>
  <si>
    <t>필요추정량</t>
    <phoneticPr fontId="1" type="noConversion"/>
  </si>
  <si>
    <t>탄수화물</t>
    <phoneticPr fontId="1" type="noConversion"/>
  </si>
  <si>
    <t>n-3불포화</t>
    <phoneticPr fontId="1" type="noConversion"/>
  </si>
  <si>
    <t>권장섭취량</t>
    <phoneticPr fontId="1" type="noConversion"/>
  </si>
  <si>
    <t>적정비율(최소)</t>
    <phoneticPr fontId="1" type="noConversion"/>
  </si>
  <si>
    <t>적정비율(최대)</t>
    <phoneticPr fontId="1" type="noConversion"/>
  </si>
  <si>
    <t>지용성 비타민</t>
    <phoneticPr fontId="1" type="noConversion"/>
  </si>
  <si>
    <t>비타민K</t>
    <phoneticPr fontId="1" type="noConversion"/>
  </si>
  <si>
    <t>티아민</t>
    <phoneticPr fontId="1" type="noConversion"/>
  </si>
  <si>
    <t>니아신</t>
    <phoneticPr fontId="1" type="noConversion"/>
  </si>
  <si>
    <t>비타민B12</t>
    <phoneticPr fontId="1" type="noConversion"/>
  </si>
  <si>
    <t>칼슘</t>
    <phoneticPr fontId="1" type="noConversion"/>
  </si>
  <si>
    <t>나트륨</t>
    <phoneticPr fontId="1" type="noConversion"/>
  </si>
  <si>
    <t>철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</si>
  <si>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</si>
  <si>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</si>
  <si>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</si>
  <si>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H1900964</t>
  </si>
  <si>
    <t>김경란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</si>
</sst>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91.135869999999997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915384"/>
        <c:axId val="525920872"/>
      </c:barChart>
      <c:catAx>
        <c:axId val="525915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920872"/>
        <c:crosses val="autoZero"/>
        <c:auto val="1"/>
        <c:lblAlgn val="ctr"/>
        <c:lblOffset val="100"/>
        <c:noMultiLvlLbl val="0"/>
      </c:catAx>
      <c:valAx>
        <c:axId val="525920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915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2.6994544999999999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609376"/>
        <c:axId val="528616040"/>
      </c:barChart>
      <c:catAx>
        <c:axId val="528609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616040"/>
        <c:crosses val="autoZero"/>
        <c:auto val="1"/>
        <c:lblAlgn val="ctr"/>
        <c:lblOffset val="100"/>
        <c:noMultiLvlLbl val="0"/>
      </c:catAx>
      <c:valAx>
        <c:axId val="528616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609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2.4101029999999999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609768"/>
        <c:axId val="525922048"/>
      </c:barChart>
      <c:catAx>
        <c:axId val="528609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922048"/>
        <c:crosses val="autoZero"/>
        <c:auto val="1"/>
        <c:lblAlgn val="ctr"/>
        <c:lblOffset val="100"/>
        <c:noMultiLvlLbl val="0"/>
      </c:catAx>
      <c:valAx>
        <c:axId val="525922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609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1300.6052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916560"/>
        <c:axId val="523418072"/>
      </c:barChart>
      <c:catAx>
        <c:axId val="525916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418072"/>
        <c:crosses val="autoZero"/>
        <c:auto val="1"/>
        <c:lblAlgn val="ctr"/>
        <c:lblOffset val="100"/>
        <c:noMultiLvlLbl val="0"/>
      </c:catAx>
      <c:valAx>
        <c:axId val="523418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916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3974.5774000000001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465856"/>
        <c:axId val="528469384"/>
      </c:barChart>
      <c:catAx>
        <c:axId val="528465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469384"/>
        <c:crosses val="autoZero"/>
        <c:auto val="1"/>
        <c:lblAlgn val="ctr"/>
        <c:lblOffset val="100"/>
        <c:noMultiLvlLbl val="0"/>
      </c:catAx>
      <c:valAx>
        <c:axId val="52846938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465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94.704993999999999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463504"/>
        <c:axId val="528462328"/>
      </c:barChart>
      <c:catAx>
        <c:axId val="528463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462328"/>
        <c:crosses val="autoZero"/>
        <c:auto val="1"/>
        <c:lblAlgn val="ctr"/>
        <c:lblOffset val="100"/>
        <c:noMultiLvlLbl val="0"/>
      </c:catAx>
      <c:valAx>
        <c:axId val="528462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463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155.67436000000001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463896"/>
        <c:axId val="528465072"/>
      </c:barChart>
      <c:catAx>
        <c:axId val="528463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465072"/>
        <c:crosses val="autoZero"/>
        <c:auto val="1"/>
        <c:lblAlgn val="ctr"/>
        <c:lblOffset val="100"/>
        <c:noMultiLvlLbl val="0"/>
      </c:catAx>
      <c:valAx>
        <c:axId val="528465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463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12.667099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464680"/>
        <c:axId val="528468992"/>
      </c:barChart>
      <c:catAx>
        <c:axId val="528464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468992"/>
        <c:crosses val="autoZero"/>
        <c:auto val="1"/>
        <c:lblAlgn val="ctr"/>
        <c:lblOffset val="100"/>
        <c:noMultiLvlLbl val="0"/>
      </c:catAx>
      <c:valAx>
        <c:axId val="5284689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464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1414.1445000000001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466248"/>
        <c:axId val="528467424"/>
      </c:barChart>
      <c:catAx>
        <c:axId val="528466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467424"/>
        <c:crosses val="autoZero"/>
        <c:auto val="1"/>
        <c:lblAlgn val="ctr"/>
        <c:lblOffset val="100"/>
        <c:noMultiLvlLbl val="0"/>
      </c:catAx>
      <c:valAx>
        <c:axId val="52846742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466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0.110499024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463112"/>
        <c:axId val="528467032"/>
      </c:barChart>
      <c:catAx>
        <c:axId val="528463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467032"/>
        <c:crosses val="autoZero"/>
        <c:auto val="1"/>
        <c:lblAlgn val="ctr"/>
        <c:lblOffset val="100"/>
        <c:noMultiLvlLbl val="0"/>
      </c:catAx>
      <c:valAx>
        <c:axId val="528467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463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4.1212726000000002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468600"/>
        <c:axId val="533571352"/>
      </c:barChart>
      <c:catAx>
        <c:axId val="528468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571352"/>
        <c:crosses val="autoZero"/>
        <c:auto val="1"/>
        <c:lblAlgn val="ctr"/>
        <c:lblOffset val="100"/>
        <c:noMultiLvlLbl val="0"/>
      </c:catAx>
      <c:valAx>
        <c:axId val="5335713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468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31.052164000000001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915776"/>
        <c:axId val="525916952"/>
      </c:barChart>
      <c:catAx>
        <c:axId val="525915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916952"/>
        <c:crosses val="autoZero"/>
        <c:auto val="1"/>
        <c:lblAlgn val="ctr"/>
        <c:lblOffset val="100"/>
        <c:noMultiLvlLbl val="0"/>
      </c:catAx>
      <c:valAx>
        <c:axId val="5259169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915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248.02198999999999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571744"/>
        <c:axId val="533570568"/>
      </c:barChart>
      <c:catAx>
        <c:axId val="533571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570568"/>
        <c:crosses val="autoZero"/>
        <c:auto val="1"/>
        <c:lblAlgn val="ctr"/>
        <c:lblOffset val="100"/>
        <c:noMultiLvlLbl val="0"/>
      </c:catAx>
      <c:valAx>
        <c:axId val="533570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571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97.442509999999999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572136"/>
        <c:axId val="533574488"/>
      </c:barChart>
      <c:catAx>
        <c:axId val="533572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574488"/>
        <c:crosses val="autoZero"/>
        <c:auto val="1"/>
        <c:lblAlgn val="ctr"/>
        <c:lblOffset val="100"/>
        <c:noMultiLvlLbl val="0"/>
      </c:catAx>
      <c:valAx>
        <c:axId val="533574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572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8.7609999999999992</c:v>
                </c:pt>
                <c:pt idx="1">
                  <c:v>15.872999999999999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3574880"/>
        <c:axId val="533573704"/>
      </c:barChart>
      <c:catAx>
        <c:axId val="533574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573704"/>
        <c:crosses val="autoZero"/>
        <c:auto val="1"/>
        <c:lblAlgn val="ctr"/>
        <c:lblOffset val="100"/>
        <c:noMultiLvlLbl val="0"/>
      </c:catAx>
      <c:valAx>
        <c:axId val="533573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574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11.398225</c:v>
                </c:pt>
                <c:pt idx="1">
                  <c:v>15.605857</c:v>
                </c:pt>
                <c:pt idx="2">
                  <c:v>18.974798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659.49066000000005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572528"/>
        <c:axId val="533575664"/>
      </c:barChart>
      <c:catAx>
        <c:axId val="533572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575664"/>
        <c:crosses val="autoZero"/>
        <c:auto val="1"/>
        <c:lblAlgn val="ctr"/>
        <c:lblOffset val="100"/>
        <c:noMultiLvlLbl val="0"/>
      </c:catAx>
      <c:valAx>
        <c:axId val="533575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572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27.125986000000001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576056"/>
        <c:axId val="533570176"/>
      </c:barChart>
      <c:catAx>
        <c:axId val="533576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570176"/>
        <c:crosses val="autoZero"/>
        <c:auto val="1"/>
        <c:lblAlgn val="ctr"/>
        <c:lblOffset val="100"/>
        <c:noMultiLvlLbl val="0"/>
      </c:catAx>
      <c:valAx>
        <c:axId val="533570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576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71.995000000000005</c:v>
                </c:pt>
                <c:pt idx="1">
                  <c:v>8.7949999999999999</c:v>
                </c:pt>
                <c:pt idx="2">
                  <c:v>19.21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3569000"/>
        <c:axId val="533569784"/>
      </c:barChart>
      <c:catAx>
        <c:axId val="533569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569784"/>
        <c:crosses val="autoZero"/>
        <c:auto val="1"/>
        <c:lblAlgn val="ctr"/>
        <c:lblOffset val="100"/>
        <c:noMultiLvlLbl val="0"/>
      </c:catAx>
      <c:valAx>
        <c:axId val="533569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569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2108.0508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084784"/>
        <c:axId val="534085960"/>
      </c:barChart>
      <c:catAx>
        <c:axId val="534084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085960"/>
        <c:crosses val="autoZero"/>
        <c:auto val="1"/>
        <c:lblAlgn val="ctr"/>
        <c:lblOffset val="100"/>
        <c:noMultiLvlLbl val="0"/>
      </c:catAx>
      <c:valAx>
        <c:axId val="5340859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084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137.46823000000001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084392"/>
        <c:axId val="534091056"/>
      </c:barChart>
      <c:catAx>
        <c:axId val="534084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091056"/>
        <c:crosses val="autoZero"/>
        <c:auto val="1"/>
        <c:lblAlgn val="ctr"/>
        <c:lblOffset val="100"/>
        <c:noMultiLvlLbl val="0"/>
      </c:catAx>
      <c:valAx>
        <c:axId val="5340910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084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464.06673999999998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087920"/>
        <c:axId val="534086744"/>
      </c:barChart>
      <c:catAx>
        <c:axId val="534087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086744"/>
        <c:crosses val="autoZero"/>
        <c:auto val="1"/>
        <c:lblAlgn val="ctr"/>
        <c:lblOffset val="100"/>
        <c:noMultiLvlLbl val="0"/>
      </c:catAx>
      <c:valAx>
        <c:axId val="534086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087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4.2176293999999999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918520"/>
        <c:axId val="525921264"/>
      </c:barChart>
      <c:catAx>
        <c:axId val="525918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921264"/>
        <c:crosses val="autoZero"/>
        <c:auto val="1"/>
        <c:lblAlgn val="ctr"/>
        <c:lblOffset val="100"/>
        <c:noMultiLvlLbl val="0"/>
      </c:catAx>
      <c:valAx>
        <c:axId val="525921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918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6363.0990000000002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089488"/>
        <c:axId val="534088312"/>
      </c:barChart>
      <c:catAx>
        <c:axId val="534089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088312"/>
        <c:crosses val="autoZero"/>
        <c:auto val="1"/>
        <c:lblAlgn val="ctr"/>
        <c:lblOffset val="100"/>
        <c:noMultiLvlLbl val="0"/>
      </c:catAx>
      <c:valAx>
        <c:axId val="534088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089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17.508154000000001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090272"/>
        <c:axId val="534087528"/>
      </c:barChart>
      <c:catAx>
        <c:axId val="534090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087528"/>
        <c:crosses val="autoZero"/>
        <c:auto val="1"/>
        <c:lblAlgn val="ctr"/>
        <c:lblOffset val="100"/>
        <c:noMultiLvlLbl val="0"/>
      </c:catAx>
      <c:valAx>
        <c:axId val="534087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090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3.0703711999999999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090664"/>
        <c:axId val="534086352"/>
      </c:barChart>
      <c:catAx>
        <c:axId val="534090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086352"/>
        <c:crosses val="autoZero"/>
        <c:auto val="1"/>
        <c:lblAlgn val="ctr"/>
        <c:lblOffset val="100"/>
        <c:noMultiLvlLbl val="0"/>
      </c:catAx>
      <c:valAx>
        <c:axId val="534086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090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335.44164999999998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419640"/>
        <c:axId val="523412584"/>
      </c:barChart>
      <c:catAx>
        <c:axId val="523419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412584"/>
        <c:crosses val="autoZero"/>
        <c:auto val="1"/>
        <c:lblAlgn val="ctr"/>
        <c:lblOffset val="100"/>
        <c:noMultiLvlLbl val="0"/>
      </c:catAx>
      <c:valAx>
        <c:axId val="523412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419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1.6420037000000001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616432"/>
        <c:axId val="528614080"/>
      </c:barChart>
      <c:catAx>
        <c:axId val="528616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614080"/>
        <c:crosses val="autoZero"/>
        <c:auto val="1"/>
        <c:lblAlgn val="ctr"/>
        <c:lblOffset val="100"/>
        <c:noMultiLvlLbl val="0"/>
      </c:catAx>
      <c:valAx>
        <c:axId val="5286140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61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19.266012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611728"/>
        <c:axId val="528610552"/>
      </c:barChart>
      <c:catAx>
        <c:axId val="528611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610552"/>
        <c:crosses val="autoZero"/>
        <c:auto val="1"/>
        <c:lblAlgn val="ctr"/>
        <c:lblOffset val="100"/>
        <c:noMultiLvlLbl val="0"/>
      </c:catAx>
      <c:valAx>
        <c:axId val="528610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611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3.0703711999999999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614864"/>
        <c:axId val="528614472"/>
      </c:barChart>
      <c:catAx>
        <c:axId val="528614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614472"/>
        <c:crosses val="autoZero"/>
        <c:auto val="1"/>
        <c:lblAlgn val="ctr"/>
        <c:lblOffset val="100"/>
        <c:noMultiLvlLbl val="0"/>
      </c:catAx>
      <c:valAx>
        <c:axId val="528614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614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662.79859999999996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616824"/>
        <c:axId val="528611336"/>
      </c:barChart>
      <c:catAx>
        <c:axId val="528616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611336"/>
        <c:crosses val="autoZero"/>
        <c:auto val="1"/>
        <c:lblAlgn val="ctr"/>
        <c:lblOffset val="100"/>
        <c:noMultiLvlLbl val="0"/>
      </c:catAx>
      <c:valAx>
        <c:axId val="528611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616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9.8289760000000008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612512"/>
        <c:axId val="528615648"/>
      </c:barChart>
      <c:catAx>
        <c:axId val="528612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615648"/>
        <c:crosses val="autoZero"/>
        <c:auto val="1"/>
        <c:lblAlgn val="ctr"/>
        <c:lblOffset val="100"/>
        <c:noMultiLvlLbl val="0"/>
      </c:catAx>
      <c:valAx>
        <c:axId val="528615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612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3" sqref="J63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김경란, ID : H1900964)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04일 10:52:25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1800</v>
      </c>
      <c r="C6" s="59">
        <f>'DRIs DATA 입력'!C6</f>
        <v>2108.0508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91.135869999999997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31.052164000000001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71.995000000000005</v>
      </c>
      <c r="G8" s="59">
        <f>'DRIs DATA 입력'!G8</f>
        <v>8.7949999999999999</v>
      </c>
      <c r="H8" s="59">
        <f>'DRIs DATA 입력'!H8</f>
        <v>19.21</v>
      </c>
      <c r="I8" s="46"/>
      <c r="J8" s="59" t="s">
        <v>215</v>
      </c>
      <c r="K8" s="59">
        <f>'DRIs DATA 입력'!K8</f>
        <v>8.7609999999999992</v>
      </c>
      <c r="L8" s="59">
        <f>'DRIs DATA 입력'!L8</f>
        <v>15.872999999999999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659.49066000000005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27.125986000000001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4.2176293999999999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335.44164999999998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137.46823000000001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1.9479264999999999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1.6420037000000001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19.266012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3.0703711999999999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662.79859999999996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9.8289760000000008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2.6994544999999999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2.4101029999999999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464.06673999999998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1300.6052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6363.0990000000002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3974.5774000000001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94.704993999999999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155.67436000000001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17.508154000000001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12.667099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1414.1445000000001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0.110499024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4.1212726000000002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248.02198999999999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97.442509999999999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7" sqref="H57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ht="13.5" customHeight="1" x14ac:dyDescent="0.3">
      <c r="A1" s="62" t="s">
        <v>301</v>
      </c>
      <c r="B1" s="61" t="s">
        <v>318</v>
      </c>
      <c r="G1" s="62" t="s">
        <v>315</v>
      </c>
      <c r="H1" s="61" t="s">
        <v>319</v>
      </c>
    </row>
    <row r="3" spans="1:27" x14ac:dyDescent="0.3">
      <c r="A3" s="71" t="s">
        <v>302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316</v>
      </c>
      <c r="B4" s="69"/>
      <c r="C4" s="69"/>
      <c r="E4" s="66" t="s">
        <v>282</v>
      </c>
      <c r="F4" s="67"/>
      <c r="G4" s="67"/>
      <c r="H4" s="68"/>
      <c r="J4" s="66" t="s">
        <v>317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320</v>
      </c>
      <c r="V4" s="69"/>
      <c r="W4" s="69"/>
      <c r="X4" s="69"/>
      <c r="Y4" s="69"/>
      <c r="Z4" s="69"/>
    </row>
    <row r="5" spans="1:27" x14ac:dyDescent="0.3">
      <c r="A5" s="65"/>
      <c r="B5" s="65" t="s">
        <v>321</v>
      </c>
      <c r="C5" s="65" t="s">
        <v>276</v>
      </c>
      <c r="E5" s="65"/>
      <c r="F5" s="65" t="s">
        <v>322</v>
      </c>
      <c r="G5" s="65" t="s">
        <v>303</v>
      </c>
      <c r="H5" s="65" t="s">
        <v>45</v>
      </c>
      <c r="J5" s="65"/>
      <c r="K5" s="65" t="s">
        <v>323</v>
      </c>
      <c r="L5" s="65" t="s">
        <v>283</v>
      </c>
      <c r="N5" s="65"/>
      <c r="O5" s="65" t="s">
        <v>295</v>
      </c>
      <c r="P5" s="65" t="s">
        <v>324</v>
      </c>
      <c r="Q5" s="65" t="s">
        <v>284</v>
      </c>
      <c r="R5" s="65" t="s">
        <v>304</v>
      </c>
      <c r="S5" s="65" t="s">
        <v>276</v>
      </c>
      <c r="U5" s="65"/>
      <c r="V5" s="65" t="s">
        <v>295</v>
      </c>
      <c r="W5" s="65" t="s">
        <v>324</v>
      </c>
      <c r="X5" s="65" t="s">
        <v>284</v>
      </c>
      <c r="Y5" s="65" t="s">
        <v>304</v>
      </c>
      <c r="Z5" s="65" t="s">
        <v>276</v>
      </c>
    </row>
    <row r="6" spans="1:27" x14ac:dyDescent="0.3">
      <c r="A6" s="65" t="s">
        <v>316</v>
      </c>
      <c r="B6" s="65">
        <v>1800</v>
      </c>
      <c r="C6" s="65">
        <v>2108.0508</v>
      </c>
      <c r="E6" s="65" t="s">
        <v>325</v>
      </c>
      <c r="F6" s="65">
        <v>55</v>
      </c>
      <c r="G6" s="65">
        <v>15</v>
      </c>
      <c r="H6" s="65">
        <v>7</v>
      </c>
      <c r="J6" s="65" t="s">
        <v>325</v>
      </c>
      <c r="K6" s="65">
        <v>0.1</v>
      </c>
      <c r="L6" s="65">
        <v>4</v>
      </c>
      <c r="N6" s="65" t="s">
        <v>285</v>
      </c>
      <c r="O6" s="65">
        <v>40</v>
      </c>
      <c r="P6" s="65">
        <v>50</v>
      </c>
      <c r="Q6" s="65">
        <v>0</v>
      </c>
      <c r="R6" s="65">
        <v>0</v>
      </c>
      <c r="S6" s="65">
        <v>91.135869999999997</v>
      </c>
      <c r="U6" s="65" t="s">
        <v>305</v>
      </c>
      <c r="V6" s="65">
        <v>0</v>
      </c>
      <c r="W6" s="65">
        <v>0</v>
      </c>
      <c r="X6" s="65">
        <v>20</v>
      </c>
      <c r="Y6" s="65">
        <v>0</v>
      </c>
      <c r="Z6" s="65">
        <v>31.052164000000001</v>
      </c>
    </row>
    <row r="7" spans="1:27" x14ac:dyDescent="0.3">
      <c r="E7" s="65" t="s">
        <v>326</v>
      </c>
      <c r="F7" s="65">
        <v>65</v>
      </c>
      <c r="G7" s="65">
        <v>30</v>
      </c>
      <c r="H7" s="65">
        <v>20</v>
      </c>
      <c r="J7" s="65" t="s">
        <v>326</v>
      </c>
      <c r="K7" s="65">
        <v>1</v>
      </c>
      <c r="L7" s="65">
        <v>10</v>
      </c>
    </row>
    <row r="8" spans="1:27" x14ac:dyDescent="0.3">
      <c r="E8" s="65" t="s">
        <v>306</v>
      </c>
      <c r="F8" s="65">
        <v>71.995000000000005</v>
      </c>
      <c r="G8" s="65">
        <v>8.7949999999999999</v>
      </c>
      <c r="H8" s="65">
        <v>19.21</v>
      </c>
      <c r="J8" s="65" t="s">
        <v>306</v>
      </c>
      <c r="K8" s="65">
        <v>8.7609999999999992</v>
      </c>
      <c r="L8" s="65">
        <v>15.872999999999999</v>
      </c>
    </row>
    <row r="13" spans="1:27" x14ac:dyDescent="0.3">
      <c r="A13" s="70" t="s">
        <v>327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307</v>
      </c>
      <c r="B14" s="69"/>
      <c r="C14" s="69"/>
      <c r="D14" s="69"/>
      <c r="E14" s="69"/>
      <c r="F14" s="69"/>
      <c r="H14" s="69" t="s">
        <v>296</v>
      </c>
      <c r="I14" s="69"/>
      <c r="J14" s="69"/>
      <c r="K14" s="69"/>
      <c r="L14" s="69"/>
      <c r="M14" s="69"/>
      <c r="O14" s="69" t="s">
        <v>286</v>
      </c>
      <c r="P14" s="69"/>
      <c r="Q14" s="69"/>
      <c r="R14" s="69"/>
      <c r="S14" s="69"/>
      <c r="T14" s="69"/>
      <c r="V14" s="69" t="s">
        <v>328</v>
      </c>
      <c r="W14" s="69"/>
      <c r="X14" s="69"/>
      <c r="Y14" s="69"/>
      <c r="Z14" s="69"/>
      <c r="AA14" s="69"/>
    </row>
    <row r="15" spans="1:27" x14ac:dyDescent="0.3">
      <c r="A15" s="65"/>
      <c r="B15" s="65" t="s">
        <v>295</v>
      </c>
      <c r="C15" s="65" t="s">
        <v>324</v>
      </c>
      <c r="D15" s="65" t="s">
        <v>284</v>
      </c>
      <c r="E15" s="65" t="s">
        <v>304</v>
      </c>
      <c r="F15" s="65" t="s">
        <v>276</v>
      </c>
      <c r="H15" s="65"/>
      <c r="I15" s="65" t="s">
        <v>295</v>
      </c>
      <c r="J15" s="65" t="s">
        <v>324</v>
      </c>
      <c r="K15" s="65" t="s">
        <v>284</v>
      </c>
      <c r="L15" s="65" t="s">
        <v>304</v>
      </c>
      <c r="M15" s="65" t="s">
        <v>276</v>
      </c>
      <c r="O15" s="65"/>
      <c r="P15" s="65" t="s">
        <v>295</v>
      </c>
      <c r="Q15" s="65" t="s">
        <v>324</v>
      </c>
      <c r="R15" s="65" t="s">
        <v>284</v>
      </c>
      <c r="S15" s="65" t="s">
        <v>304</v>
      </c>
      <c r="T15" s="65" t="s">
        <v>276</v>
      </c>
      <c r="V15" s="65"/>
      <c r="W15" s="65" t="s">
        <v>295</v>
      </c>
      <c r="X15" s="65" t="s">
        <v>324</v>
      </c>
      <c r="Y15" s="65" t="s">
        <v>284</v>
      </c>
      <c r="Z15" s="65" t="s">
        <v>304</v>
      </c>
      <c r="AA15" s="65" t="s">
        <v>276</v>
      </c>
    </row>
    <row r="16" spans="1:27" x14ac:dyDescent="0.3">
      <c r="A16" s="65" t="s">
        <v>287</v>
      </c>
      <c r="B16" s="65">
        <v>430</v>
      </c>
      <c r="C16" s="65">
        <v>600</v>
      </c>
      <c r="D16" s="65">
        <v>0</v>
      </c>
      <c r="E16" s="65">
        <v>3000</v>
      </c>
      <c r="F16" s="65">
        <v>659.49066000000005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27.125986000000001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4.2176293999999999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335.44164999999998</v>
      </c>
    </row>
    <row r="23" spans="1:62" x14ac:dyDescent="0.3">
      <c r="A23" s="70" t="s">
        <v>308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309</v>
      </c>
      <c r="B24" s="69"/>
      <c r="C24" s="69"/>
      <c r="D24" s="69"/>
      <c r="E24" s="69"/>
      <c r="F24" s="69"/>
      <c r="H24" s="69" t="s">
        <v>329</v>
      </c>
      <c r="I24" s="69"/>
      <c r="J24" s="69"/>
      <c r="K24" s="69"/>
      <c r="L24" s="69"/>
      <c r="M24" s="69"/>
      <c r="O24" s="69" t="s">
        <v>277</v>
      </c>
      <c r="P24" s="69"/>
      <c r="Q24" s="69"/>
      <c r="R24" s="69"/>
      <c r="S24" s="69"/>
      <c r="T24" s="69"/>
      <c r="V24" s="69" t="s">
        <v>330</v>
      </c>
      <c r="W24" s="69"/>
      <c r="X24" s="69"/>
      <c r="Y24" s="69"/>
      <c r="Z24" s="69"/>
      <c r="AA24" s="69"/>
      <c r="AC24" s="69" t="s">
        <v>278</v>
      </c>
      <c r="AD24" s="69"/>
      <c r="AE24" s="69"/>
      <c r="AF24" s="69"/>
      <c r="AG24" s="69"/>
      <c r="AH24" s="69"/>
      <c r="AJ24" s="69" t="s">
        <v>310</v>
      </c>
      <c r="AK24" s="69"/>
      <c r="AL24" s="69"/>
      <c r="AM24" s="69"/>
      <c r="AN24" s="69"/>
      <c r="AO24" s="69"/>
      <c r="AQ24" s="69" t="s">
        <v>331</v>
      </c>
      <c r="AR24" s="69"/>
      <c r="AS24" s="69"/>
      <c r="AT24" s="69"/>
      <c r="AU24" s="69"/>
      <c r="AV24" s="69"/>
      <c r="AX24" s="69" t="s">
        <v>288</v>
      </c>
      <c r="AY24" s="69"/>
      <c r="AZ24" s="69"/>
      <c r="BA24" s="69"/>
      <c r="BB24" s="69"/>
      <c r="BC24" s="69"/>
      <c r="BE24" s="69" t="s">
        <v>290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295</v>
      </c>
      <c r="C25" s="65" t="s">
        <v>324</v>
      </c>
      <c r="D25" s="65" t="s">
        <v>284</v>
      </c>
      <c r="E25" s="65" t="s">
        <v>304</v>
      </c>
      <c r="F25" s="65" t="s">
        <v>276</v>
      </c>
      <c r="H25" s="65"/>
      <c r="I25" s="65" t="s">
        <v>295</v>
      </c>
      <c r="J25" s="65" t="s">
        <v>324</v>
      </c>
      <c r="K25" s="65" t="s">
        <v>284</v>
      </c>
      <c r="L25" s="65" t="s">
        <v>304</v>
      </c>
      <c r="M25" s="65" t="s">
        <v>276</v>
      </c>
      <c r="O25" s="65"/>
      <c r="P25" s="65" t="s">
        <v>295</v>
      </c>
      <c r="Q25" s="65" t="s">
        <v>324</v>
      </c>
      <c r="R25" s="65" t="s">
        <v>284</v>
      </c>
      <c r="S25" s="65" t="s">
        <v>304</v>
      </c>
      <c r="T25" s="65" t="s">
        <v>276</v>
      </c>
      <c r="V25" s="65"/>
      <c r="W25" s="65" t="s">
        <v>295</v>
      </c>
      <c r="X25" s="65" t="s">
        <v>324</v>
      </c>
      <c r="Y25" s="65" t="s">
        <v>284</v>
      </c>
      <c r="Z25" s="65" t="s">
        <v>304</v>
      </c>
      <c r="AA25" s="65" t="s">
        <v>276</v>
      </c>
      <c r="AC25" s="65"/>
      <c r="AD25" s="65" t="s">
        <v>295</v>
      </c>
      <c r="AE25" s="65" t="s">
        <v>324</v>
      </c>
      <c r="AF25" s="65" t="s">
        <v>284</v>
      </c>
      <c r="AG25" s="65" t="s">
        <v>304</v>
      </c>
      <c r="AH25" s="65" t="s">
        <v>276</v>
      </c>
      <c r="AJ25" s="65"/>
      <c r="AK25" s="65" t="s">
        <v>295</v>
      </c>
      <c r="AL25" s="65" t="s">
        <v>324</v>
      </c>
      <c r="AM25" s="65" t="s">
        <v>284</v>
      </c>
      <c r="AN25" s="65" t="s">
        <v>304</v>
      </c>
      <c r="AO25" s="65" t="s">
        <v>276</v>
      </c>
      <c r="AQ25" s="65"/>
      <c r="AR25" s="65" t="s">
        <v>295</v>
      </c>
      <c r="AS25" s="65" t="s">
        <v>324</v>
      </c>
      <c r="AT25" s="65" t="s">
        <v>284</v>
      </c>
      <c r="AU25" s="65" t="s">
        <v>304</v>
      </c>
      <c r="AV25" s="65" t="s">
        <v>276</v>
      </c>
      <c r="AX25" s="65"/>
      <c r="AY25" s="65" t="s">
        <v>295</v>
      </c>
      <c r="AZ25" s="65" t="s">
        <v>324</v>
      </c>
      <c r="BA25" s="65" t="s">
        <v>284</v>
      </c>
      <c r="BB25" s="65" t="s">
        <v>304</v>
      </c>
      <c r="BC25" s="65" t="s">
        <v>276</v>
      </c>
      <c r="BE25" s="65"/>
      <c r="BF25" s="65" t="s">
        <v>295</v>
      </c>
      <c r="BG25" s="65" t="s">
        <v>324</v>
      </c>
      <c r="BH25" s="65" t="s">
        <v>284</v>
      </c>
      <c r="BI25" s="65" t="s">
        <v>304</v>
      </c>
      <c r="BJ25" s="65" t="s">
        <v>276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137.46823000000001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1.9479264999999999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1.6420037000000001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19.266012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3.0703711999999999</v>
      </c>
      <c r="AJ26" s="65" t="s">
        <v>279</v>
      </c>
      <c r="AK26" s="65">
        <v>320</v>
      </c>
      <c r="AL26" s="65">
        <v>400</v>
      </c>
      <c r="AM26" s="65">
        <v>0</v>
      </c>
      <c r="AN26" s="65">
        <v>1000</v>
      </c>
      <c r="AO26" s="65">
        <v>662.79859999999996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9.8289760000000008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2.6994544999999999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2.4101029999999999</v>
      </c>
    </row>
    <row r="33" spans="1:68" x14ac:dyDescent="0.3">
      <c r="A33" s="70" t="s">
        <v>291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332</v>
      </c>
      <c r="B34" s="69"/>
      <c r="C34" s="69"/>
      <c r="D34" s="69"/>
      <c r="E34" s="69"/>
      <c r="F34" s="69"/>
      <c r="H34" s="69" t="s">
        <v>289</v>
      </c>
      <c r="I34" s="69"/>
      <c r="J34" s="69"/>
      <c r="K34" s="69"/>
      <c r="L34" s="69"/>
      <c r="M34" s="69"/>
      <c r="O34" s="69" t="s">
        <v>333</v>
      </c>
      <c r="P34" s="69"/>
      <c r="Q34" s="69"/>
      <c r="R34" s="69"/>
      <c r="S34" s="69"/>
      <c r="T34" s="69"/>
      <c r="V34" s="69" t="s">
        <v>311</v>
      </c>
      <c r="W34" s="69"/>
      <c r="X34" s="69"/>
      <c r="Y34" s="69"/>
      <c r="Z34" s="69"/>
      <c r="AA34" s="69"/>
      <c r="AC34" s="69" t="s">
        <v>292</v>
      </c>
      <c r="AD34" s="69"/>
      <c r="AE34" s="69"/>
      <c r="AF34" s="69"/>
      <c r="AG34" s="69"/>
      <c r="AH34" s="69"/>
      <c r="AJ34" s="69" t="s">
        <v>312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295</v>
      </c>
      <c r="C35" s="65" t="s">
        <v>324</v>
      </c>
      <c r="D35" s="65" t="s">
        <v>284</v>
      </c>
      <c r="E35" s="65" t="s">
        <v>304</v>
      </c>
      <c r="F35" s="65" t="s">
        <v>276</v>
      </c>
      <c r="H35" s="65"/>
      <c r="I35" s="65" t="s">
        <v>295</v>
      </c>
      <c r="J35" s="65" t="s">
        <v>324</v>
      </c>
      <c r="K35" s="65" t="s">
        <v>284</v>
      </c>
      <c r="L35" s="65" t="s">
        <v>304</v>
      </c>
      <c r="M35" s="65" t="s">
        <v>276</v>
      </c>
      <c r="O35" s="65"/>
      <c r="P35" s="65" t="s">
        <v>295</v>
      </c>
      <c r="Q35" s="65" t="s">
        <v>324</v>
      </c>
      <c r="R35" s="65" t="s">
        <v>284</v>
      </c>
      <c r="S35" s="65" t="s">
        <v>304</v>
      </c>
      <c r="T35" s="65" t="s">
        <v>276</v>
      </c>
      <c r="V35" s="65"/>
      <c r="W35" s="65" t="s">
        <v>295</v>
      </c>
      <c r="X35" s="65" t="s">
        <v>324</v>
      </c>
      <c r="Y35" s="65" t="s">
        <v>284</v>
      </c>
      <c r="Z35" s="65" t="s">
        <v>304</v>
      </c>
      <c r="AA35" s="65" t="s">
        <v>276</v>
      </c>
      <c r="AC35" s="65"/>
      <c r="AD35" s="65" t="s">
        <v>295</v>
      </c>
      <c r="AE35" s="65" t="s">
        <v>324</v>
      </c>
      <c r="AF35" s="65" t="s">
        <v>284</v>
      </c>
      <c r="AG35" s="65" t="s">
        <v>304</v>
      </c>
      <c r="AH35" s="65" t="s">
        <v>276</v>
      </c>
      <c r="AJ35" s="65"/>
      <c r="AK35" s="65" t="s">
        <v>295</v>
      </c>
      <c r="AL35" s="65" t="s">
        <v>324</v>
      </c>
      <c r="AM35" s="65" t="s">
        <v>284</v>
      </c>
      <c r="AN35" s="65" t="s">
        <v>304</v>
      </c>
      <c r="AO35" s="65" t="s">
        <v>276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464.06673999999998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1300.6052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6363.0990000000002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3974.5774000000001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94.704993999999999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155.67436000000001</v>
      </c>
    </row>
    <row r="43" spans="1:68" x14ac:dyDescent="0.3">
      <c r="A43" s="70" t="s">
        <v>297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334</v>
      </c>
      <c r="B44" s="69"/>
      <c r="C44" s="69"/>
      <c r="D44" s="69"/>
      <c r="E44" s="69"/>
      <c r="F44" s="69"/>
      <c r="H44" s="69" t="s">
        <v>298</v>
      </c>
      <c r="I44" s="69"/>
      <c r="J44" s="69"/>
      <c r="K44" s="69"/>
      <c r="L44" s="69"/>
      <c r="M44" s="69"/>
      <c r="O44" s="69" t="s">
        <v>313</v>
      </c>
      <c r="P44" s="69"/>
      <c r="Q44" s="69"/>
      <c r="R44" s="69"/>
      <c r="S44" s="69"/>
      <c r="T44" s="69"/>
      <c r="V44" s="69" t="s">
        <v>293</v>
      </c>
      <c r="W44" s="69"/>
      <c r="X44" s="69"/>
      <c r="Y44" s="69"/>
      <c r="Z44" s="69"/>
      <c r="AA44" s="69"/>
      <c r="AC44" s="69" t="s">
        <v>299</v>
      </c>
      <c r="AD44" s="69"/>
      <c r="AE44" s="69"/>
      <c r="AF44" s="69"/>
      <c r="AG44" s="69"/>
      <c r="AH44" s="69"/>
      <c r="AJ44" s="69" t="s">
        <v>335</v>
      </c>
      <c r="AK44" s="69"/>
      <c r="AL44" s="69"/>
      <c r="AM44" s="69"/>
      <c r="AN44" s="69"/>
      <c r="AO44" s="69"/>
      <c r="AQ44" s="69" t="s">
        <v>336</v>
      </c>
      <c r="AR44" s="69"/>
      <c r="AS44" s="69"/>
      <c r="AT44" s="69"/>
      <c r="AU44" s="69"/>
      <c r="AV44" s="69"/>
      <c r="AX44" s="69" t="s">
        <v>337</v>
      </c>
      <c r="AY44" s="69"/>
      <c r="AZ44" s="69"/>
      <c r="BA44" s="69"/>
      <c r="BB44" s="69"/>
      <c r="BC44" s="69"/>
      <c r="BE44" s="69" t="s">
        <v>294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295</v>
      </c>
      <c r="C45" s="65" t="s">
        <v>324</v>
      </c>
      <c r="D45" s="65" t="s">
        <v>284</v>
      </c>
      <c r="E45" s="65" t="s">
        <v>304</v>
      </c>
      <c r="F45" s="65" t="s">
        <v>276</v>
      </c>
      <c r="H45" s="65"/>
      <c r="I45" s="65" t="s">
        <v>295</v>
      </c>
      <c r="J45" s="65" t="s">
        <v>324</v>
      </c>
      <c r="K45" s="65" t="s">
        <v>284</v>
      </c>
      <c r="L45" s="65" t="s">
        <v>304</v>
      </c>
      <c r="M45" s="65" t="s">
        <v>276</v>
      </c>
      <c r="O45" s="65"/>
      <c r="P45" s="65" t="s">
        <v>295</v>
      </c>
      <c r="Q45" s="65" t="s">
        <v>324</v>
      </c>
      <c r="R45" s="65" t="s">
        <v>284</v>
      </c>
      <c r="S45" s="65" t="s">
        <v>304</v>
      </c>
      <c r="T45" s="65" t="s">
        <v>276</v>
      </c>
      <c r="V45" s="65"/>
      <c r="W45" s="65" t="s">
        <v>295</v>
      </c>
      <c r="X45" s="65" t="s">
        <v>324</v>
      </c>
      <c r="Y45" s="65" t="s">
        <v>284</v>
      </c>
      <c r="Z45" s="65" t="s">
        <v>304</v>
      </c>
      <c r="AA45" s="65" t="s">
        <v>276</v>
      </c>
      <c r="AC45" s="65"/>
      <c r="AD45" s="65" t="s">
        <v>295</v>
      </c>
      <c r="AE45" s="65" t="s">
        <v>324</v>
      </c>
      <c r="AF45" s="65" t="s">
        <v>284</v>
      </c>
      <c r="AG45" s="65" t="s">
        <v>304</v>
      </c>
      <c r="AH45" s="65" t="s">
        <v>276</v>
      </c>
      <c r="AJ45" s="65"/>
      <c r="AK45" s="65" t="s">
        <v>295</v>
      </c>
      <c r="AL45" s="65" t="s">
        <v>324</v>
      </c>
      <c r="AM45" s="65" t="s">
        <v>284</v>
      </c>
      <c r="AN45" s="65" t="s">
        <v>304</v>
      </c>
      <c r="AO45" s="65" t="s">
        <v>276</v>
      </c>
      <c r="AQ45" s="65"/>
      <c r="AR45" s="65" t="s">
        <v>295</v>
      </c>
      <c r="AS45" s="65" t="s">
        <v>324</v>
      </c>
      <c r="AT45" s="65" t="s">
        <v>284</v>
      </c>
      <c r="AU45" s="65" t="s">
        <v>304</v>
      </c>
      <c r="AV45" s="65" t="s">
        <v>276</v>
      </c>
      <c r="AX45" s="65"/>
      <c r="AY45" s="65" t="s">
        <v>295</v>
      </c>
      <c r="AZ45" s="65" t="s">
        <v>324</v>
      </c>
      <c r="BA45" s="65" t="s">
        <v>284</v>
      </c>
      <c r="BB45" s="65" t="s">
        <v>304</v>
      </c>
      <c r="BC45" s="65" t="s">
        <v>276</v>
      </c>
      <c r="BE45" s="65"/>
      <c r="BF45" s="65" t="s">
        <v>295</v>
      </c>
      <c r="BG45" s="65" t="s">
        <v>324</v>
      </c>
      <c r="BH45" s="65" t="s">
        <v>284</v>
      </c>
      <c r="BI45" s="65" t="s">
        <v>304</v>
      </c>
      <c r="BJ45" s="65" t="s">
        <v>276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17.508154000000001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12.667099</v>
      </c>
      <c r="O46" s="65" t="s">
        <v>280</v>
      </c>
      <c r="P46" s="65">
        <v>600</v>
      </c>
      <c r="Q46" s="65">
        <v>800</v>
      </c>
      <c r="R46" s="65">
        <v>0</v>
      </c>
      <c r="S46" s="65">
        <v>10000</v>
      </c>
      <c r="T46" s="65">
        <v>1414.1445000000001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0.110499024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4.1212726000000002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248.02198999999999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97.442509999999999</v>
      </c>
      <c r="AX46" s="65" t="s">
        <v>314</v>
      </c>
      <c r="AY46" s="65"/>
      <c r="AZ46" s="65"/>
      <c r="BA46" s="65"/>
      <c r="BB46" s="65"/>
      <c r="BC46" s="65"/>
      <c r="BE46" s="65" t="s">
        <v>281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16" sqref="E16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338</v>
      </c>
      <c r="B2" s="61" t="s">
        <v>339</v>
      </c>
      <c r="C2" s="61" t="s">
        <v>300</v>
      </c>
      <c r="D2" s="61">
        <v>64</v>
      </c>
      <c r="E2" s="61">
        <v>2108.0508</v>
      </c>
      <c r="F2" s="61">
        <v>341.54937999999999</v>
      </c>
      <c r="G2" s="61">
        <v>41.72204</v>
      </c>
      <c r="H2" s="61">
        <v>27.935448000000001</v>
      </c>
      <c r="I2" s="61">
        <v>13.786592000000001</v>
      </c>
      <c r="J2" s="61">
        <v>91.135869999999997</v>
      </c>
      <c r="K2" s="61">
        <v>41.140231999999997</v>
      </c>
      <c r="L2" s="61">
        <v>49.995640000000002</v>
      </c>
      <c r="M2" s="61">
        <v>31.052164000000001</v>
      </c>
      <c r="N2" s="61">
        <v>3.7958782000000002</v>
      </c>
      <c r="O2" s="61">
        <v>18.29701</v>
      </c>
      <c r="P2" s="61">
        <v>1142.2834</v>
      </c>
      <c r="Q2" s="61">
        <v>29.387674000000001</v>
      </c>
      <c r="R2" s="61">
        <v>659.49066000000005</v>
      </c>
      <c r="S2" s="61">
        <v>137.61937</v>
      </c>
      <c r="T2" s="61">
        <v>6262.4556000000002</v>
      </c>
      <c r="U2" s="61">
        <v>4.2176293999999999</v>
      </c>
      <c r="V2" s="61">
        <v>27.125986000000001</v>
      </c>
      <c r="W2" s="61">
        <v>335.44164999999998</v>
      </c>
      <c r="X2" s="61">
        <v>137.46823000000001</v>
      </c>
      <c r="Y2" s="61">
        <v>1.9479264999999999</v>
      </c>
      <c r="Z2" s="61">
        <v>1.6420037000000001</v>
      </c>
      <c r="AA2" s="61">
        <v>19.266012</v>
      </c>
      <c r="AB2" s="61">
        <v>3.0703711999999999</v>
      </c>
      <c r="AC2" s="61">
        <v>662.79859999999996</v>
      </c>
      <c r="AD2" s="61">
        <v>9.8289760000000008</v>
      </c>
      <c r="AE2" s="61">
        <v>2.6994544999999999</v>
      </c>
      <c r="AF2" s="61">
        <v>2.4101029999999999</v>
      </c>
      <c r="AG2" s="61">
        <v>464.06673999999998</v>
      </c>
      <c r="AH2" s="61">
        <v>314.15096999999997</v>
      </c>
      <c r="AI2" s="61">
        <v>149.91577000000001</v>
      </c>
      <c r="AJ2" s="61">
        <v>1300.6052</v>
      </c>
      <c r="AK2" s="61">
        <v>6363.0990000000002</v>
      </c>
      <c r="AL2" s="61">
        <v>94.704993999999999</v>
      </c>
      <c r="AM2" s="61">
        <v>3974.5774000000001</v>
      </c>
      <c r="AN2" s="61">
        <v>155.67436000000001</v>
      </c>
      <c r="AO2" s="61">
        <v>17.508154000000001</v>
      </c>
      <c r="AP2" s="61">
        <v>12.849596</v>
      </c>
      <c r="AQ2" s="61">
        <v>4.6585590000000003</v>
      </c>
      <c r="AR2" s="61">
        <v>12.667099</v>
      </c>
      <c r="AS2" s="61">
        <v>1414.1445000000001</v>
      </c>
      <c r="AT2" s="61">
        <v>0.110499024</v>
      </c>
      <c r="AU2" s="61">
        <v>4.1212726000000002</v>
      </c>
      <c r="AV2" s="61">
        <v>248.02198999999999</v>
      </c>
      <c r="AW2" s="61">
        <v>97.442509999999999</v>
      </c>
      <c r="AX2" s="61">
        <v>0.1230342</v>
      </c>
      <c r="AY2" s="61">
        <v>1.3021841000000001</v>
      </c>
      <c r="AZ2" s="61">
        <v>328.64218</v>
      </c>
      <c r="BA2" s="61">
        <v>45.996969999999997</v>
      </c>
      <c r="BB2" s="61">
        <v>11.398225</v>
      </c>
      <c r="BC2" s="61">
        <v>15.605857</v>
      </c>
      <c r="BD2" s="61">
        <v>18.974798</v>
      </c>
      <c r="BE2" s="61">
        <v>1.3036977000000001</v>
      </c>
      <c r="BF2" s="61">
        <v>5.655335</v>
      </c>
      <c r="BG2" s="61">
        <v>9.159115E-4</v>
      </c>
      <c r="BH2" s="61">
        <v>1.1765460999999999E-3</v>
      </c>
      <c r="BI2" s="61">
        <v>1.3529242E-3</v>
      </c>
      <c r="BJ2" s="61">
        <v>2.6511857E-2</v>
      </c>
      <c r="BK2" s="61">
        <v>7.0454735000000004E-5</v>
      </c>
      <c r="BL2" s="61">
        <v>0.34596539999999998</v>
      </c>
      <c r="BM2" s="61">
        <v>4.9316616</v>
      </c>
      <c r="BN2" s="61">
        <v>2.1979381999999998</v>
      </c>
      <c r="BO2" s="61">
        <v>73.628219999999999</v>
      </c>
      <c r="BP2" s="61">
        <v>14.089465000000001</v>
      </c>
      <c r="BQ2" s="61">
        <v>21.896317</v>
      </c>
      <c r="BR2" s="61">
        <v>80.078249999999997</v>
      </c>
      <c r="BS2" s="61">
        <v>35.972602999999999</v>
      </c>
      <c r="BT2" s="61">
        <v>15.907095999999999</v>
      </c>
      <c r="BU2" s="61">
        <v>0.13915057</v>
      </c>
      <c r="BV2" s="61">
        <v>0.10053771</v>
      </c>
      <c r="BW2" s="61">
        <v>1.0379882</v>
      </c>
      <c r="BX2" s="61">
        <v>1.7002797000000001</v>
      </c>
      <c r="BY2" s="61">
        <v>0.10762015</v>
      </c>
      <c r="BZ2" s="61">
        <v>1.2831192E-3</v>
      </c>
      <c r="CA2" s="61">
        <v>0.91267100000000001</v>
      </c>
      <c r="CB2" s="61">
        <v>5.2870425999999998E-2</v>
      </c>
      <c r="CC2" s="61">
        <v>0.17990460999999999</v>
      </c>
      <c r="CD2" s="61">
        <v>2.0404859000000002</v>
      </c>
      <c r="CE2" s="61">
        <v>6.5879750000000001E-2</v>
      </c>
      <c r="CF2" s="61">
        <v>0.50556844000000001</v>
      </c>
      <c r="CG2" s="61">
        <v>0</v>
      </c>
      <c r="CH2" s="61">
        <v>4.4029520000000003E-2</v>
      </c>
      <c r="CI2" s="61">
        <v>6.3705669999999997E-3</v>
      </c>
      <c r="CJ2" s="61">
        <v>4.416614</v>
      </c>
      <c r="CK2" s="61">
        <v>1.3721845999999999E-2</v>
      </c>
      <c r="CL2" s="61">
        <v>1.3421015999999999</v>
      </c>
      <c r="CM2" s="61">
        <v>4.1083936999999997</v>
      </c>
      <c r="CN2" s="61">
        <v>2276.8757000000001</v>
      </c>
      <c r="CO2" s="61">
        <v>4013.9101999999998</v>
      </c>
      <c r="CP2" s="61">
        <v>2444.3787000000002</v>
      </c>
      <c r="CQ2" s="61">
        <v>890.08219999999994</v>
      </c>
      <c r="CR2" s="61">
        <v>491.45862</v>
      </c>
      <c r="CS2" s="61">
        <v>419.16613999999998</v>
      </c>
      <c r="CT2" s="61">
        <v>2311.0817999999999</v>
      </c>
      <c r="CU2" s="61">
        <v>1374.1327000000001</v>
      </c>
      <c r="CV2" s="61">
        <v>1224.2065</v>
      </c>
      <c r="CW2" s="61">
        <v>1595.5094999999999</v>
      </c>
      <c r="CX2" s="61">
        <v>493.20904999999999</v>
      </c>
      <c r="CY2" s="61">
        <v>2904.8056999999999</v>
      </c>
      <c r="CZ2" s="61">
        <v>1413.6867999999999</v>
      </c>
      <c r="DA2" s="61">
        <v>3552.7017000000001</v>
      </c>
      <c r="DB2" s="61">
        <v>3330.9888000000001</v>
      </c>
      <c r="DC2" s="61">
        <v>5031.7676000000001</v>
      </c>
      <c r="DD2" s="61">
        <v>8299.5079999999998</v>
      </c>
      <c r="DE2" s="61">
        <v>1714.3766000000001</v>
      </c>
      <c r="DF2" s="61">
        <v>3660.1633000000002</v>
      </c>
      <c r="DG2" s="61">
        <v>1909.0183999999999</v>
      </c>
      <c r="DH2" s="61">
        <v>100.05924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45.996969999999997</v>
      </c>
      <c r="B6">
        <f>BB2</f>
        <v>11.398225</v>
      </c>
      <c r="C6">
        <f>BC2</f>
        <v>15.605857</v>
      </c>
      <c r="D6">
        <f>BD2</f>
        <v>18.974798</v>
      </c>
    </row>
    <row r="7" spans="1:113" x14ac:dyDescent="0.3">
      <c r="B7">
        <f>ROUND(B6/MAX($B$6,$C$6,$D$6),1)</f>
        <v>0.6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12" sqref="G12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20974</v>
      </c>
      <c r="C2" s="56">
        <f ca="1">YEAR(TODAY())-YEAR(B2)+IF(TODAY()&gt;=DATE(YEAR(TODAY()),MONTH(B2),DAY(B2)),0,-1)</f>
        <v>64</v>
      </c>
      <c r="E2" s="52">
        <v>158.30000000000001</v>
      </c>
      <c r="F2" s="53" t="s">
        <v>275</v>
      </c>
      <c r="G2" s="52">
        <v>66.3</v>
      </c>
      <c r="H2" s="51" t="s">
        <v>40</v>
      </c>
      <c r="I2" s="72">
        <f>ROUND(G3/E3^2,1)</f>
        <v>26.5</v>
      </c>
    </row>
    <row r="3" spans="1:9" x14ac:dyDescent="0.3">
      <c r="E3" s="51">
        <f>E2/100</f>
        <v>1.5830000000000002</v>
      </c>
      <c r="F3" s="51" t="s">
        <v>39</v>
      </c>
      <c r="G3" s="51">
        <f>G2</f>
        <v>66.3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44504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opLeftCell="A19"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김경란, ID : H1900964)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04일 10:52:25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A21" sqref="AA21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44504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64</v>
      </c>
      <c r="G12" s="137"/>
      <c r="H12" s="137"/>
      <c r="I12" s="137"/>
      <c r="K12" s="128">
        <f>'개인정보 및 신체계측 입력'!E2</f>
        <v>158.30000000000001</v>
      </c>
      <c r="L12" s="129"/>
      <c r="M12" s="122">
        <f>'개인정보 및 신체계측 입력'!G2</f>
        <v>66.3</v>
      </c>
      <c r="N12" s="123"/>
      <c r="O12" s="118" t="s">
        <v>270</v>
      </c>
      <c r="P12" s="112"/>
      <c r="Q12" s="115">
        <f>'개인정보 및 신체계측 입력'!I2</f>
        <v>26.5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김경란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71.995000000000005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8.7949999999999999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19.21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0.6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15.9</v>
      </c>
      <c r="L72" s="36" t="s">
        <v>52</v>
      </c>
      <c r="M72" s="36">
        <f>ROUND('DRIs DATA'!K8,1)</f>
        <v>8.8000000000000007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87.93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226.05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137.47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204.69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58.01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424.21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175.08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1800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2021-11-04T04:21:54Z</dcterms:modified>
</cp:coreProperties>
</file>