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<sst xmlns="http://schemas.openxmlformats.org/spreadsheetml/2006/main" count="692" uniqueCount="351">
  <si>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</si>
  <si>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</si>
  <si>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</si>
  <si>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</si>
  <si>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</si>
  <si>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</si>
  <si>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</si>
  <si>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</si>
  <si>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</si>
  <si>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</si>
  <si>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</si>
  <si>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</si>
  <si>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</si>
  <si>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</si>
  <si>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</si>
  <si>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</si>
  <si>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</si>
  <si>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</si>
  <si>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</si>
  <si>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</si>
  <si>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</si>
  <si>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</si>
  <si>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</si>
  <si>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</si>
  <si>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</si>
  <si>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</si>
  <si>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</si>
  <si>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</si>
  <si>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</si>
  <si>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</si>
  <si>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</si>
  <si>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</si>
  <si>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</si>
  <si>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</si>
  <si>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</si>
  <si>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</si>
  <si>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</si>
  <si>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</si>
  <si>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</si>
  <si>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</si>
  <si>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</si>
  <si>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</si>
  <si>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</si>
  <si>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</si>
  <si>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</si>
  <si>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</si>
  <si>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</si>
  <si>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</si>
  <si>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</si>
  <si>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</si>
  <si>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</si>
  <si>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</si>
  <si>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</si>
  <si>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</si>
  <si>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</si>
  <si>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</si>
  <si>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</si>
  <si>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</si>
  <si>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</si>
  <si>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</si>
  <si>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</si>
  <si>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</si>
  <si>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</si>
  <si>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</si>
  <si>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</si>
  <si>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</si>
  <si>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</si>
  <si>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</si>
  <si>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</si>
  <si>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</si>
  <si>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</si>
  <si>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</si>
  <si>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</si>
  <si>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</si>
  <si>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</si>
  <si>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</si>
  <si>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</si>
  <si>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</si>
  <si>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</si>
  <si>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</si>
  <si>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</si>
  <si>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</si>
  <si>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</si>
  <si>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</si>
  <si>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</si>
  <si>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</si>
  <si>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</si>
  <si>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</si>
  <si>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</si>
  <si>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</si>
  <si>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</si>
  <si>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</si>
  <si>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</si>
  <si>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</si>
  <si>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</si>
  <si>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</si>
  <si>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</si>
  <si>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</si>
  <si>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</si>
  <si>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</si>
  <si>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</si>
  <si>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</si>
  <si>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</si>
  <si>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</si>
  <si>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</si>
  <si>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</si>
  <si>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</si>
  <si>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</si>
  <si>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</si>
  <si>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</si>
  <si>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</si>
  <si>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</si>
  <si>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</si>
  <si>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</si>
  <si>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</si>
  <si>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</si>
  <si>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</si>
  <si>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</si>
  <si>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</si>
  <si>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</si>
  <si>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</si>
  <si>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</si>
  <si>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</si>
  <si>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</si>
  <si>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</si>
  <si>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</si>
  <si>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</si>
  <si>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</si>
  <si>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</si>
  <si>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</si>
  <si>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</si>
  <si>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</si>
  <si>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</si>
  <si>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</si>
  <si>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</si>
  <si>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</si>
  <si>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</si>
  <si>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</si>
  <si>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</si>
  <si>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</si>
  <si>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</si>
  <si>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</si>
  <si>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</si>
  <si>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</si>
  <si>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</si>
  <si>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</si>
  <si>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</si>
  <si>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</si>
  <si>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</si>
  <si>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</si>
  <si>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</si>
  <si>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</si>
  <si>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</si>
  <si>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</si>
  <si>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</si>
  <si>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</si>
  <si>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</si>
  <si>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</si>
  <si>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</si>
  <si>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</si>
  <si>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</si>
  <si>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</si>
  <si>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</si>
  <si>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</si>
  <si>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</si>
  <si>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</si>
  <si>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</si>
  <si>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</si>
  <si>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</si>
  <si>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</si>
  <si>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</si>
  <si>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</si>
  <si>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</si>
  <si>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</si>
  <si>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</si>
  <si>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</si>
  <si>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</si>
  <si>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</si>
  <si>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</si>
  <si>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</si>
  <si>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</si>
  <si>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</si>
  <si>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</si>
  <si>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</si>
  <si>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</si>
  <si>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</si>
  <si>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</si>
  <si>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</si>
  <si>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</si>
  <si>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</si>
  <si>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</si>
  <si>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</si>
  <si>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</si>
  <si>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</si>
  <si>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</si>
  <si>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</si>
  <si>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</si>
  <si>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</si>
  <si>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</si>
  <si>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</si>
  <si>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</si>
  <si>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</si>
  <si>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</si>
  <si>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</si>
  <si>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</si>
  <si>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</si>
  <si>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</si>
  <si>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</si>
  <si>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</si>
  <si>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</si>
  <si>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</si>
  <si>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</si>
  <si>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</si>
  <si>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</si>
  <si>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</si>
  <si>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</si>
  <si>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</si>
  <si>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</si>
  <si>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</si>
  <si>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</si>
  <si>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</si>
  <si>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</si>
  <si>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</si>
  <si>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</si>
  <si>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</si>
  <si>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</si>
  <si>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</si>
  <si>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</si>
  <si>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</si>
  <si>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</si>
  <si>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</si>
  <si>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</si>
  <si>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</si>
  <si>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</si>
  <si>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</si>
  <si>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</si>
  <si>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</si>
  <si>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</si>
  <si>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</si>
  <si>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</si>
  <si>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</si>
  <si>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</si>
  <si>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</si>
  <si>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</si>
  <si>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</si>
  <si>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</si>
  <si>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</si>
  <si>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</si>
  <si>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</si>
  <si>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</si>
  <si>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</si>
  <si>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</si>
  <si>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</si>
  <si>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</si>
  <si>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</si>
  <si>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</si>
  <si>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</si>
  <si>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</si>
  <si>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</si>
  <si>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</si>
  <si>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</si>
  <si>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</si>
  <si>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</si>
  <si>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</si>
  <si>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</si>
  <si>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</si>
  <si>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</si>
  <si>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</si>
  <si>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</si>
  <si>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</si>
  <si>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</si>
  <si>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</si>
  <si>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</si>
  <si>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</si>
  <si>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</si>
  <si>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</si>
  <si>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</si>
  <si>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비타민B6</t>
    <phoneticPr fontId="1" type="noConversion"/>
  </si>
  <si>
    <t>열량영양소</t>
    <phoneticPr fontId="1" type="noConversion"/>
  </si>
  <si>
    <t>단백질(g/일)</t>
    <phoneticPr fontId="1" type="noConversion"/>
  </si>
  <si>
    <t>비타민A(μg RAE/일)</t>
    <phoneticPr fontId="1" type="noConversion"/>
  </si>
  <si>
    <t>판토텐산</t>
    <phoneticPr fontId="1" type="noConversion"/>
  </si>
  <si>
    <t>다량 무기질</t>
    <phoneticPr fontId="1" type="noConversion"/>
  </si>
  <si>
    <t>불소</t>
    <phoneticPr fontId="1" type="noConversion"/>
  </si>
  <si>
    <t>아연</t>
    <phoneticPr fontId="1" type="noConversion"/>
  </si>
  <si>
    <t>망간</t>
    <phoneticPr fontId="1" type="noConversion"/>
  </si>
  <si>
    <t>F</t>
  </si>
  <si>
    <t>섭취비율</t>
    <phoneticPr fontId="1" type="noConversion"/>
  </si>
  <si>
    <t>비타민C</t>
    <phoneticPr fontId="1" type="noConversion"/>
  </si>
  <si>
    <t>구리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</si>
  <si>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</si>
  <si>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</si>
  <si>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</si>
  <si>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권장섭취량</t>
    <phoneticPr fontId="1" type="noConversion"/>
  </si>
  <si>
    <t>적정비율(최소)</t>
    <phoneticPr fontId="1" type="noConversion"/>
  </si>
  <si>
    <t>지용성 비타민</t>
    <phoneticPr fontId="1" type="noConversion"/>
  </si>
  <si>
    <t>비타민B12</t>
    <phoneticPr fontId="1" type="noConversion"/>
  </si>
  <si>
    <t>철</t>
    <phoneticPr fontId="1" type="noConversion"/>
  </si>
  <si>
    <t>요오드</t>
    <phoneticPr fontId="1" type="noConversion"/>
  </si>
  <si>
    <t>정보</t>
    <phoneticPr fontId="1" type="noConversion"/>
  </si>
  <si>
    <t>(설문지 : FFQ 95문항 설문지, 사용자 : 서민자, ID : H1900965)</t>
  </si>
  <si>
    <t>출력시각</t>
    <phoneticPr fontId="1" type="noConversion"/>
  </si>
  <si>
    <t>2021년 11월 04일 10:51:10</t>
  </si>
  <si>
    <t>다량영양소</t>
    <phoneticPr fontId="1" type="noConversion"/>
  </si>
  <si>
    <t>에너지(kcal)</t>
    <phoneticPr fontId="1" type="noConversion"/>
  </si>
  <si>
    <t>에너지(kcal)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</si>
  <si>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</si>
  <si>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</si>
  <si>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</si>
  <si>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</si>
  <si>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</si>
  <si>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</si>
  <si>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</si>
  <si>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</si>
  <si>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</si>
  <si>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</si>
  <si>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평균필요량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</si>
  <si>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</si>
  <si>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</si>
  <si>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</si>
  <si>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</si>
  <si>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</si>
  <si>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</si>
  <si>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</si>
  <si>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</si>
  <si>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충분섭취량</t>
    <phoneticPr fontId="1" type="noConversion"/>
  </si>
  <si>
    <t>권장섭취량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</si>
  <si>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</si>
  <si>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</si>
  <si>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</si>
  <si>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</si>
  <si>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</si>
  <si>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비오틴</t>
    <phoneticPr fontId="1" type="noConversion"/>
  </si>
  <si>
    <t>섭취량</t>
    <phoneticPr fontId="1" type="noConversion"/>
  </si>
  <si>
    <t>상한섭취량</t>
    <phoneticPr fontId="1" type="noConversion"/>
  </si>
  <si>
    <t>평균필요량</t>
    <phoneticPr fontId="1" type="noConversion"/>
  </si>
  <si>
    <t>엽산(μg DFE/일)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</si>
  <si>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</si>
  <si>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</si>
  <si>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</si>
  <si>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</si>
  <si>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</si>
  <si>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</si>
  <si>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</si>
  <si>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</si>
  <si>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</si>
  <si>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</si>
  <si>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</si>
  <si>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</si>
  <si>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H1900965</t>
  </si>
  <si>
    <t>서민자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</si>
</sst>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37.749493000000001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09808"/>
        <c:axId val="623116472"/>
      </c:barChart>
      <c:catAx>
        <c:axId val="62310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16472"/>
        <c:crosses val="autoZero"/>
        <c:auto val="1"/>
        <c:lblAlgn val="ctr"/>
        <c:lblOffset val="100"/>
        <c:noMultiLvlLbl val="0"/>
      </c:catAx>
      <c:valAx>
        <c:axId val="623116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0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2.4577520000000002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15296"/>
        <c:axId val="623115688"/>
      </c:barChart>
      <c:catAx>
        <c:axId val="6231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15688"/>
        <c:crosses val="autoZero"/>
        <c:auto val="1"/>
        <c:lblAlgn val="ctr"/>
        <c:lblOffset val="100"/>
        <c:noMultiLvlLbl val="0"/>
      </c:catAx>
      <c:valAx>
        <c:axId val="623115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1.7410213999999999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21176"/>
        <c:axId val="623120784"/>
      </c:barChart>
      <c:catAx>
        <c:axId val="62312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20784"/>
        <c:crosses val="autoZero"/>
        <c:auto val="1"/>
        <c:lblAlgn val="ctr"/>
        <c:lblOffset val="100"/>
        <c:noMultiLvlLbl val="0"/>
      </c:catAx>
      <c:valAx>
        <c:axId val="62312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2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774.45154000000002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23920"/>
        <c:axId val="623121568"/>
      </c:barChart>
      <c:catAx>
        <c:axId val="62312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21568"/>
        <c:crosses val="autoZero"/>
        <c:auto val="1"/>
        <c:lblAlgn val="ctr"/>
        <c:lblOffset val="100"/>
        <c:noMultiLvlLbl val="0"/>
      </c:catAx>
      <c:valAx>
        <c:axId val="623121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2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3303.1028000000001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24312"/>
        <c:axId val="623125880"/>
      </c:barChart>
      <c:catAx>
        <c:axId val="62312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25880"/>
        <c:crosses val="autoZero"/>
        <c:auto val="1"/>
        <c:lblAlgn val="ctr"/>
        <c:lblOffset val="100"/>
        <c:noMultiLvlLbl val="0"/>
      </c:catAx>
      <c:valAx>
        <c:axId val="62312588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2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274.01065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25488"/>
        <c:axId val="623119608"/>
      </c:barChart>
      <c:catAx>
        <c:axId val="62312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19608"/>
        <c:crosses val="autoZero"/>
        <c:auto val="1"/>
        <c:lblAlgn val="ctr"/>
        <c:lblOffset val="100"/>
        <c:noMultiLvlLbl val="0"/>
      </c:catAx>
      <c:valAx>
        <c:axId val="623119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2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84.207899999999995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22352"/>
        <c:axId val="623122744"/>
      </c:barChart>
      <c:catAx>
        <c:axId val="62312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22744"/>
        <c:crosses val="autoZero"/>
        <c:auto val="1"/>
        <c:lblAlgn val="ctr"/>
        <c:lblOffset val="100"/>
        <c:noMultiLvlLbl val="0"/>
      </c:catAx>
      <c:valAx>
        <c:axId val="623122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2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7.0095295999999996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23136"/>
        <c:axId val="623118824"/>
      </c:barChart>
      <c:catAx>
        <c:axId val="62312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18824"/>
        <c:crosses val="autoZero"/>
        <c:auto val="1"/>
        <c:lblAlgn val="ctr"/>
        <c:lblOffset val="100"/>
        <c:noMultiLvlLbl val="0"/>
      </c:catAx>
      <c:valAx>
        <c:axId val="623118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2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725.28930000000003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00400"/>
        <c:axId val="623099224"/>
      </c:barChart>
      <c:catAx>
        <c:axId val="62310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99224"/>
        <c:crosses val="autoZero"/>
        <c:auto val="1"/>
        <c:lblAlgn val="ctr"/>
        <c:lblOffset val="100"/>
        <c:noMultiLvlLbl val="0"/>
      </c:catAx>
      <c:valAx>
        <c:axId val="6230992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0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5.0911595999999998E-3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00792"/>
        <c:axId val="623102360"/>
      </c:barChart>
      <c:catAx>
        <c:axId val="62310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02360"/>
        <c:crosses val="autoZero"/>
        <c:auto val="1"/>
        <c:lblAlgn val="ctr"/>
        <c:lblOffset val="100"/>
        <c:noMultiLvlLbl val="0"/>
      </c:catAx>
      <c:valAx>
        <c:axId val="623102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0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2.2360093999999999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03144"/>
        <c:axId val="616270216"/>
      </c:barChart>
      <c:catAx>
        <c:axId val="62310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270216"/>
        <c:crosses val="autoZero"/>
        <c:auto val="1"/>
        <c:lblAlgn val="ctr"/>
        <c:lblOffset val="100"/>
        <c:noMultiLvlLbl val="0"/>
      </c:catAx>
      <c:valAx>
        <c:axId val="616270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0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23.264144999999999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17648"/>
        <c:axId val="623106280"/>
      </c:barChart>
      <c:catAx>
        <c:axId val="62311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06280"/>
        <c:crosses val="autoZero"/>
        <c:auto val="1"/>
        <c:lblAlgn val="ctr"/>
        <c:lblOffset val="100"/>
        <c:noMultiLvlLbl val="0"/>
      </c:catAx>
      <c:valAx>
        <c:axId val="623106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1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110.16295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266296"/>
        <c:axId val="616262768"/>
      </c:barChart>
      <c:catAx>
        <c:axId val="616266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262768"/>
        <c:crosses val="autoZero"/>
        <c:auto val="1"/>
        <c:lblAlgn val="ctr"/>
        <c:lblOffset val="100"/>
        <c:noMultiLvlLbl val="0"/>
      </c:catAx>
      <c:valAx>
        <c:axId val="616262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26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34.709254999999999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257672"/>
        <c:axId val="616256888"/>
      </c:barChart>
      <c:catAx>
        <c:axId val="61625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256888"/>
        <c:crosses val="autoZero"/>
        <c:auto val="1"/>
        <c:lblAlgn val="ctr"/>
        <c:lblOffset val="100"/>
        <c:noMultiLvlLbl val="0"/>
      </c:catAx>
      <c:valAx>
        <c:axId val="61625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25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10.846</c:v>
                </c:pt>
                <c:pt idx="1">
                  <c:v>9.9860000000000007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6265120"/>
        <c:axId val="616256496"/>
      </c:barChart>
      <c:catAx>
        <c:axId val="61626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256496"/>
        <c:crosses val="autoZero"/>
        <c:auto val="1"/>
        <c:lblAlgn val="ctr"/>
        <c:lblOffset val="100"/>
        <c:noMultiLvlLbl val="0"/>
      </c:catAx>
      <c:valAx>
        <c:axId val="61625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26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7.5004679999999997</c:v>
                </c:pt>
                <c:pt idx="1">
                  <c:v>5.46129</c:v>
                </c:pt>
                <c:pt idx="2">
                  <c:v>4.6821900000000003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425.33539999999999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258848"/>
        <c:axId val="616263552"/>
      </c:barChart>
      <c:catAx>
        <c:axId val="61625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263552"/>
        <c:crosses val="autoZero"/>
        <c:auto val="1"/>
        <c:lblAlgn val="ctr"/>
        <c:lblOffset val="100"/>
        <c:noMultiLvlLbl val="0"/>
      </c:catAx>
      <c:valAx>
        <c:axId val="616263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25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11.469443999999999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258064"/>
        <c:axId val="616259632"/>
      </c:barChart>
      <c:catAx>
        <c:axId val="61625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259632"/>
        <c:crosses val="autoZero"/>
        <c:auto val="1"/>
        <c:lblAlgn val="ctr"/>
        <c:lblOffset val="100"/>
        <c:noMultiLvlLbl val="0"/>
      </c:catAx>
      <c:valAx>
        <c:axId val="61625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25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80.010000000000005</c:v>
                </c:pt>
                <c:pt idx="1">
                  <c:v>6.681</c:v>
                </c:pt>
                <c:pt idx="2">
                  <c:v>13.308999999999999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6260024"/>
        <c:axId val="616263944"/>
      </c:barChart>
      <c:catAx>
        <c:axId val="61626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263944"/>
        <c:crosses val="autoZero"/>
        <c:auto val="1"/>
        <c:lblAlgn val="ctr"/>
        <c:lblOffset val="100"/>
        <c:noMultiLvlLbl val="0"/>
      </c:catAx>
      <c:valAx>
        <c:axId val="616263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26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1195.9293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264336"/>
        <c:axId val="616261592"/>
      </c:barChart>
      <c:catAx>
        <c:axId val="61626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261592"/>
        <c:crosses val="autoZero"/>
        <c:auto val="1"/>
        <c:lblAlgn val="ctr"/>
        <c:lblOffset val="100"/>
        <c:noMultiLvlLbl val="0"/>
      </c:catAx>
      <c:valAx>
        <c:axId val="616261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26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95.051254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262376"/>
        <c:axId val="616261984"/>
      </c:barChart>
      <c:catAx>
        <c:axId val="61626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261984"/>
        <c:crosses val="autoZero"/>
        <c:auto val="1"/>
        <c:lblAlgn val="ctr"/>
        <c:lblOffset val="100"/>
        <c:noMultiLvlLbl val="0"/>
      </c:catAx>
      <c:valAx>
        <c:axId val="616261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26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465.84575999999998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265512"/>
        <c:axId val="616256104"/>
      </c:barChart>
      <c:catAx>
        <c:axId val="616265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256104"/>
        <c:crosses val="autoZero"/>
        <c:auto val="1"/>
        <c:lblAlgn val="ctr"/>
        <c:lblOffset val="100"/>
        <c:noMultiLvlLbl val="0"/>
      </c:catAx>
      <c:valAx>
        <c:axId val="616256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265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2.7760487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18432"/>
        <c:axId val="623107064"/>
      </c:barChart>
      <c:catAx>
        <c:axId val="62311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07064"/>
        <c:crosses val="autoZero"/>
        <c:auto val="1"/>
        <c:lblAlgn val="ctr"/>
        <c:lblOffset val="100"/>
        <c:noMultiLvlLbl val="0"/>
      </c:catAx>
      <c:valAx>
        <c:axId val="623107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4165.5659999999998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267080"/>
        <c:axId val="616258456"/>
      </c:barChart>
      <c:catAx>
        <c:axId val="61626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258456"/>
        <c:crosses val="autoZero"/>
        <c:auto val="1"/>
        <c:lblAlgn val="ctr"/>
        <c:lblOffset val="100"/>
        <c:noMultiLvlLbl val="0"/>
      </c:catAx>
      <c:valAx>
        <c:axId val="61625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26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10.621003999999999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267864"/>
        <c:axId val="616268256"/>
      </c:barChart>
      <c:catAx>
        <c:axId val="61626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268256"/>
        <c:crosses val="autoZero"/>
        <c:auto val="1"/>
        <c:lblAlgn val="ctr"/>
        <c:lblOffset val="100"/>
        <c:noMultiLvlLbl val="0"/>
      </c:catAx>
      <c:valAx>
        <c:axId val="61626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267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1.1597938999999999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9773328"/>
        <c:axId val="619774112"/>
      </c:barChart>
      <c:catAx>
        <c:axId val="61977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9774112"/>
        <c:crosses val="autoZero"/>
        <c:auto val="1"/>
        <c:lblAlgn val="ctr"/>
        <c:lblOffset val="100"/>
        <c:noMultiLvlLbl val="0"/>
      </c:catAx>
      <c:valAx>
        <c:axId val="61977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977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164.76052999999999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12160"/>
        <c:axId val="623113336"/>
      </c:barChart>
      <c:catAx>
        <c:axId val="62311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13336"/>
        <c:crosses val="autoZero"/>
        <c:auto val="1"/>
        <c:lblAlgn val="ctr"/>
        <c:lblOffset val="100"/>
        <c:noMultiLvlLbl val="0"/>
      </c:catAx>
      <c:valAx>
        <c:axId val="623113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1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1.0256278999999999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10592"/>
        <c:axId val="623109024"/>
      </c:barChart>
      <c:catAx>
        <c:axId val="62311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09024"/>
        <c:crosses val="autoZero"/>
        <c:auto val="1"/>
        <c:lblAlgn val="ctr"/>
        <c:lblOffset val="100"/>
        <c:noMultiLvlLbl val="0"/>
      </c:catAx>
      <c:valAx>
        <c:axId val="62310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1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9.6963659999999994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08632"/>
        <c:axId val="623116080"/>
      </c:barChart>
      <c:catAx>
        <c:axId val="62310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16080"/>
        <c:crosses val="autoZero"/>
        <c:auto val="1"/>
        <c:lblAlgn val="ctr"/>
        <c:lblOffset val="100"/>
        <c:noMultiLvlLbl val="0"/>
      </c:catAx>
      <c:valAx>
        <c:axId val="623116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0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1.1597938999999999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14120"/>
        <c:axId val="623110200"/>
      </c:barChart>
      <c:catAx>
        <c:axId val="62311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10200"/>
        <c:crosses val="autoZero"/>
        <c:auto val="1"/>
        <c:lblAlgn val="ctr"/>
        <c:lblOffset val="100"/>
        <c:noMultiLvlLbl val="0"/>
      </c:catAx>
      <c:valAx>
        <c:axId val="623110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1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429.00130000000001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14512"/>
        <c:axId val="623111376"/>
      </c:barChart>
      <c:catAx>
        <c:axId val="62311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11376"/>
        <c:crosses val="autoZero"/>
        <c:auto val="1"/>
        <c:lblAlgn val="ctr"/>
        <c:lblOffset val="100"/>
        <c:noMultiLvlLbl val="0"/>
      </c:catAx>
      <c:valAx>
        <c:axId val="62311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1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3.5692406000000001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12552"/>
        <c:axId val="623113728"/>
      </c:barChart>
      <c:catAx>
        <c:axId val="62311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13728"/>
        <c:crosses val="autoZero"/>
        <c:auto val="1"/>
        <c:lblAlgn val="ctr"/>
        <c:lblOffset val="100"/>
        <c:noMultiLvlLbl val="0"/>
      </c:catAx>
      <c:valAx>
        <c:axId val="623113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1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서민자, ID : H1900965)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04일 10:51:10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1195.9293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37.749493000000001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23.264144999999999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80.010000000000005</v>
      </c>
      <c r="G8" s="59">
        <f>'DRIs DATA 입력'!G8</f>
        <v>6.681</v>
      </c>
      <c r="H8" s="59">
        <f>'DRIs DATA 입력'!H8</f>
        <v>13.308999999999999</v>
      </c>
      <c r="I8" s="46"/>
      <c r="J8" s="59" t="s">
        <v>215</v>
      </c>
      <c r="K8" s="59">
        <f>'DRIs DATA 입력'!K8</f>
        <v>10.846</v>
      </c>
      <c r="L8" s="59">
        <f>'DRIs DATA 입력'!L8</f>
        <v>9.9860000000000007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425.33539999999999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11.469443999999999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2.7760487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164.76052999999999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95.051254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1.172979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1.0256278999999999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9.6963659999999994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1.1597938999999999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429.00130000000001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3.5692406000000001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2.4577520000000002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1.7410213999999999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465.84575999999998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774.45154000000002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4165.5659999999998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3303.1028000000001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274.01065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84.207899999999995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10.621003999999999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7.0095295999999996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725.28930000000003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5.0911595999999998E-3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2.2360093999999999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110.16295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34.709254999999999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5" sqref="H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299</v>
      </c>
      <c r="B1" s="61" t="s">
        <v>300</v>
      </c>
      <c r="G1" s="62" t="s">
        <v>301</v>
      </c>
      <c r="H1" s="61" t="s">
        <v>302</v>
      </c>
    </row>
    <row r="3" spans="1:27" x14ac:dyDescent="0.3">
      <c r="A3" s="68" t="s">
        <v>303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305</v>
      </c>
      <c r="B4" s="67"/>
      <c r="C4" s="67"/>
      <c r="E4" s="69" t="s">
        <v>278</v>
      </c>
      <c r="F4" s="70"/>
      <c r="G4" s="70"/>
      <c r="H4" s="71"/>
      <c r="J4" s="69" t="s">
        <v>290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291</v>
      </c>
      <c r="V4" s="67"/>
      <c r="W4" s="67"/>
      <c r="X4" s="67"/>
      <c r="Y4" s="67"/>
      <c r="Z4" s="67"/>
    </row>
    <row r="5" spans="1:27" x14ac:dyDescent="0.3">
      <c r="A5" s="65"/>
      <c r="B5" s="65" t="s">
        <v>292</v>
      </c>
      <c r="C5" s="65" t="s">
        <v>276</v>
      </c>
      <c r="E5" s="65"/>
      <c r="F5" s="65" t="s">
        <v>49</v>
      </c>
      <c r="G5" s="65" t="s">
        <v>306</v>
      </c>
      <c r="H5" s="65" t="s">
        <v>307</v>
      </c>
      <c r="J5" s="65"/>
      <c r="K5" s="65" t="s">
        <v>308</v>
      </c>
      <c r="L5" s="65" t="s">
        <v>309</v>
      </c>
      <c r="N5" s="65"/>
      <c r="O5" s="65" t="s">
        <v>310</v>
      </c>
      <c r="P5" s="65" t="s">
        <v>311</v>
      </c>
      <c r="Q5" s="65" t="s">
        <v>313</v>
      </c>
      <c r="R5" s="65" t="s">
        <v>315</v>
      </c>
      <c r="S5" s="65" t="s">
        <v>276</v>
      </c>
      <c r="U5" s="65"/>
      <c r="V5" s="65" t="s">
        <v>316</v>
      </c>
      <c r="W5" s="65" t="s">
        <v>293</v>
      </c>
      <c r="X5" s="65" t="s">
        <v>312</v>
      </c>
      <c r="Y5" s="65" t="s">
        <v>314</v>
      </c>
      <c r="Z5" s="65" t="s">
        <v>276</v>
      </c>
    </row>
    <row r="6" spans="1:27" x14ac:dyDescent="0.3">
      <c r="A6" s="65" t="s">
        <v>304</v>
      </c>
      <c r="B6" s="65">
        <v>1800</v>
      </c>
      <c r="C6" s="65">
        <v>1195.9293</v>
      </c>
      <c r="E6" s="65" t="s">
        <v>294</v>
      </c>
      <c r="F6" s="65">
        <v>55</v>
      </c>
      <c r="G6" s="65">
        <v>15</v>
      </c>
      <c r="H6" s="65">
        <v>7</v>
      </c>
      <c r="J6" s="65" t="s">
        <v>294</v>
      </c>
      <c r="K6" s="65">
        <v>0.1</v>
      </c>
      <c r="L6" s="65">
        <v>4</v>
      </c>
      <c r="N6" s="65" t="s">
        <v>279</v>
      </c>
      <c r="O6" s="65">
        <v>40</v>
      </c>
      <c r="P6" s="65">
        <v>50</v>
      </c>
      <c r="Q6" s="65">
        <v>0</v>
      </c>
      <c r="R6" s="65">
        <v>0</v>
      </c>
      <c r="S6" s="65">
        <v>37.749493000000001</v>
      </c>
      <c r="U6" s="65" t="s">
        <v>317</v>
      </c>
      <c r="V6" s="65">
        <v>0</v>
      </c>
      <c r="W6" s="65">
        <v>0</v>
      </c>
      <c r="X6" s="65">
        <v>20</v>
      </c>
      <c r="Y6" s="65">
        <v>0</v>
      </c>
      <c r="Z6" s="65">
        <v>23.264144999999999</v>
      </c>
    </row>
    <row r="7" spans="1:27" x14ac:dyDescent="0.3">
      <c r="E7" s="65" t="s">
        <v>318</v>
      </c>
      <c r="F7" s="65">
        <v>65</v>
      </c>
      <c r="G7" s="65">
        <v>30</v>
      </c>
      <c r="H7" s="65">
        <v>20</v>
      </c>
      <c r="J7" s="65" t="s">
        <v>319</v>
      </c>
      <c r="K7" s="65">
        <v>1</v>
      </c>
      <c r="L7" s="65">
        <v>10</v>
      </c>
    </row>
    <row r="8" spans="1:27" x14ac:dyDescent="0.3">
      <c r="E8" s="65" t="s">
        <v>287</v>
      </c>
      <c r="F8" s="65">
        <v>80.010000000000005</v>
      </c>
      <c r="G8" s="65">
        <v>6.681</v>
      </c>
      <c r="H8" s="65">
        <v>13.308999999999999</v>
      </c>
      <c r="J8" s="65" t="s">
        <v>320</v>
      </c>
      <c r="K8" s="65">
        <v>10.846</v>
      </c>
      <c r="L8" s="65">
        <v>9.9860000000000007</v>
      </c>
    </row>
    <row r="13" spans="1:27" x14ac:dyDescent="0.3">
      <c r="A13" s="66" t="s">
        <v>295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321</v>
      </c>
      <c r="B14" s="67"/>
      <c r="C14" s="67"/>
      <c r="D14" s="67"/>
      <c r="E14" s="67"/>
      <c r="F14" s="67"/>
      <c r="H14" s="67" t="s">
        <v>322</v>
      </c>
      <c r="I14" s="67"/>
      <c r="J14" s="67"/>
      <c r="K14" s="67"/>
      <c r="L14" s="67"/>
      <c r="M14" s="67"/>
      <c r="O14" s="67" t="s">
        <v>323</v>
      </c>
      <c r="P14" s="67"/>
      <c r="Q14" s="67"/>
      <c r="R14" s="67"/>
      <c r="S14" s="67"/>
      <c r="T14" s="67"/>
      <c r="V14" s="67" t="s">
        <v>324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310</v>
      </c>
      <c r="C15" s="65" t="s">
        <v>293</v>
      </c>
      <c r="D15" s="65" t="s">
        <v>325</v>
      </c>
      <c r="E15" s="65" t="s">
        <v>314</v>
      </c>
      <c r="F15" s="65" t="s">
        <v>276</v>
      </c>
      <c r="H15" s="65"/>
      <c r="I15" s="65" t="s">
        <v>316</v>
      </c>
      <c r="J15" s="65" t="s">
        <v>326</v>
      </c>
      <c r="K15" s="65" t="s">
        <v>312</v>
      </c>
      <c r="L15" s="65" t="s">
        <v>314</v>
      </c>
      <c r="M15" s="65" t="s">
        <v>276</v>
      </c>
      <c r="O15" s="65"/>
      <c r="P15" s="65" t="s">
        <v>310</v>
      </c>
      <c r="Q15" s="65" t="s">
        <v>293</v>
      </c>
      <c r="R15" s="65" t="s">
        <v>312</v>
      </c>
      <c r="S15" s="65" t="s">
        <v>314</v>
      </c>
      <c r="T15" s="65" t="s">
        <v>276</v>
      </c>
      <c r="V15" s="65"/>
      <c r="W15" s="65" t="s">
        <v>310</v>
      </c>
      <c r="X15" s="65" t="s">
        <v>293</v>
      </c>
      <c r="Y15" s="65" t="s">
        <v>312</v>
      </c>
      <c r="Z15" s="65" t="s">
        <v>314</v>
      </c>
      <c r="AA15" s="65" t="s">
        <v>276</v>
      </c>
    </row>
    <row r="16" spans="1:27" x14ac:dyDescent="0.3">
      <c r="A16" s="65" t="s">
        <v>280</v>
      </c>
      <c r="B16" s="65">
        <v>430</v>
      </c>
      <c r="C16" s="65">
        <v>600</v>
      </c>
      <c r="D16" s="65">
        <v>0</v>
      </c>
      <c r="E16" s="65">
        <v>3000</v>
      </c>
      <c r="F16" s="65">
        <v>425.33539999999999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11.469443999999999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2.7760487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164.76052999999999</v>
      </c>
    </row>
    <row r="23" spans="1:62" x14ac:dyDescent="0.3">
      <c r="A23" s="66" t="s">
        <v>327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288</v>
      </c>
      <c r="B24" s="67"/>
      <c r="C24" s="67"/>
      <c r="D24" s="67"/>
      <c r="E24" s="67"/>
      <c r="F24" s="67"/>
      <c r="H24" s="67" t="s">
        <v>328</v>
      </c>
      <c r="I24" s="67"/>
      <c r="J24" s="67"/>
      <c r="K24" s="67"/>
      <c r="L24" s="67"/>
      <c r="M24" s="67"/>
      <c r="O24" s="67" t="s">
        <v>329</v>
      </c>
      <c r="P24" s="67"/>
      <c r="Q24" s="67"/>
      <c r="R24" s="67"/>
      <c r="S24" s="67"/>
      <c r="T24" s="67"/>
      <c r="V24" s="67" t="s">
        <v>330</v>
      </c>
      <c r="W24" s="67"/>
      <c r="X24" s="67"/>
      <c r="Y24" s="67"/>
      <c r="Z24" s="67"/>
      <c r="AA24" s="67"/>
      <c r="AC24" s="67" t="s">
        <v>277</v>
      </c>
      <c r="AD24" s="67"/>
      <c r="AE24" s="67"/>
      <c r="AF24" s="67"/>
      <c r="AG24" s="67"/>
      <c r="AH24" s="67"/>
      <c r="AJ24" s="67" t="s">
        <v>331</v>
      </c>
      <c r="AK24" s="67"/>
      <c r="AL24" s="67"/>
      <c r="AM24" s="67"/>
      <c r="AN24" s="67"/>
      <c r="AO24" s="67"/>
      <c r="AQ24" s="67" t="s">
        <v>296</v>
      </c>
      <c r="AR24" s="67"/>
      <c r="AS24" s="67"/>
      <c r="AT24" s="67"/>
      <c r="AU24" s="67"/>
      <c r="AV24" s="67"/>
      <c r="AX24" s="67" t="s">
        <v>281</v>
      </c>
      <c r="AY24" s="67"/>
      <c r="AZ24" s="67"/>
      <c r="BA24" s="67"/>
      <c r="BB24" s="67"/>
      <c r="BC24" s="67"/>
      <c r="BE24" s="67" t="s">
        <v>332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316</v>
      </c>
      <c r="C25" s="65" t="s">
        <v>293</v>
      </c>
      <c r="D25" s="65" t="s">
        <v>312</v>
      </c>
      <c r="E25" s="65" t="s">
        <v>314</v>
      </c>
      <c r="F25" s="65" t="s">
        <v>333</v>
      </c>
      <c r="H25" s="65"/>
      <c r="I25" s="65" t="s">
        <v>316</v>
      </c>
      <c r="J25" s="65" t="s">
        <v>293</v>
      </c>
      <c r="K25" s="65" t="s">
        <v>325</v>
      </c>
      <c r="L25" s="65" t="s">
        <v>334</v>
      </c>
      <c r="M25" s="65" t="s">
        <v>333</v>
      </c>
      <c r="O25" s="65"/>
      <c r="P25" s="65" t="s">
        <v>310</v>
      </c>
      <c r="Q25" s="65" t="s">
        <v>293</v>
      </c>
      <c r="R25" s="65" t="s">
        <v>312</v>
      </c>
      <c r="S25" s="65" t="s">
        <v>315</v>
      </c>
      <c r="T25" s="65" t="s">
        <v>276</v>
      </c>
      <c r="V25" s="65"/>
      <c r="W25" s="65" t="s">
        <v>310</v>
      </c>
      <c r="X25" s="65" t="s">
        <v>311</v>
      </c>
      <c r="Y25" s="65" t="s">
        <v>312</v>
      </c>
      <c r="Z25" s="65" t="s">
        <v>334</v>
      </c>
      <c r="AA25" s="65" t="s">
        <v>276</v>
      </c>
      <c r="AC25" s="65"/>
      <c r="AD25" s="65" t="s">
        <v>310</v>
      </c>
      <c r="AE25" s="65" t="s">
        <v>311</v>
      </c>
      <c r="AF25" s="65" t="s">
        <v>312</v>
      </c>
      <c r="AG25" s="65" t="s">
        <v>314</v>
      </c>
      <c r="AH25" s="65" t="s">
        <v>276</v>
      </c>
      <c r="AJ25" s="65"/>
      <c r="AK25" s="65" t="s">
        <v>310</v>
      </c>
      <c r="AL25" s="65" t="s">
        <v>293</v>
      </c>
      <c r="AM25" s="65" t="s">
        <v>312</v>
      </c>
      <c r="AN25" s="65" t="s">
        <v>314</v>
      </c>
      <c r="AO25" s="65" t="s">
        <v>276</v>
      </c>
      <c r="AQ25" s="65"/>
      <c r="AR25" s="65" t="s">
        <v>310</v>
      </c>
      <c r="AS25" s="65" t="s">
        <v>293</v>
      </c>
      <c r="AT25" s="65" t="s">
        <v>312</v>
      </c>
      <c r="AU25" s="65" t="s">
        <v>314</v>
      </c>
      <c r="AV25" s="65" t="s">
        <v>276</v>
      </c>
      <c r="AX25" s="65"/>
      <c r="AY25" s="65" t="s">
        <v>310</v>
      </c>
      <c r="AZ25" s="65" t="s">
        <v>293</v>
      </c>
      <c r="BA25" s="65" t="s">
        <v>313</v>
      </c>
      <c r="BB25" s="65" t="s">
        <v>314</v>
      </c>
      <c r="BC25" s="65" t="s">
        <v>276</v>
      </c>
      <c r="BE25" s="65"/>
      <c r="BF25" s="65" t="s">
        <v>335</v>
      </c>
      <c r="BG25" s="65" t="s">
        <v>311</v>
      </c>
      <c r="BH25" s="65" t="s">
        <v>312</v>
      </c>
      <c r="BI25" s="65" t="s">
        <v>314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95.051254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1.172979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1.0256278999999999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9.6963659999999994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1.1597938999999999</v>
      </c>
      <c r="AJ26" s="65" t="s">
        <v>336</v>
      </c>
      <c r="AK26" s="65">
        <v>320</v>
      </c>
      <c r="AL26" s="65">
        <v>400</v>
      </c>
      <c r="AM26" s="65">
        <v>0</v>
      </c>
      <c r="AN26" s="65">
        <v>1000</v>
      </c>
      <c r="AO26" s="65">
        <v>429.00130000000001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3.5692406000000001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2.4577520000000002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1.7410213999999999</v>
      </c>
    </row>
    <row r="33" spans="1:68" x14ac:dyDescent="0.3">
      <c r="A33" s="66" t="s">
        <v>282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337</v>
      </c>
      <c r="B34" s="67"/>
      <c r="C34" s="67"/>
      <c r="D34" s="67"/>
      <c r="E34" s="67"/>
      <c r="F34" s="67"/>
      <c r="H34" s="67" t="s">
        <v>338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339</v>
      </c>
      <c r="W34" s="67"/>
      <c r="X34" s="67"/>
      <c r="Y34" s="67"/>
      <c r="Z34" s="67"/>
      <c r="AA34" s="67"/>
      <c r="AC34" s="67" t="s">
        <v>340</v>
      </c>
      <c r="AD34" s="67"/>
      <c r="AE34" s="67"/>
      <c r="AF34" s="67"/>
      <c r="AG34" s="67"/>
      <c r="AH34" s="67"/>
      <c r="AJ34" s="67" t="s">
        <v>341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310</v>
      </c>
      <c r="C35" s="65" t="s">
        <v>293</v>
      </c>
      <c r="D35" s="65" t="s">
        <v>312</v>
      </c>
      <c r="E35" s="65" t="s">
        <v>314</v>
      </c>
      <c r="F35" s="65" t="s">
        <v>276</v>
      </c>
      <c r="H35" s="65"/>
      <c r="I35" s="65" t="s">
        <v>310</v>
      </c>
      <c r="J35" s="65" t="s">
        <v>293</v>
      </c>
      <c r="K35" s="65" t="s">
        <v>312</v>
      </c>
      <c r="L35" s="65" t="s">
        <v>314</v>
      </c>
      <c r="M35" s="65" t="s">
        <v>276</v>
      </c>
      <c r="O35" s="65"/>
      <c r="P35" s="65" t="s">
        <v>335</v>
      </c>
      <c r="Q35" s="65" t="s">
        <v>293</v>
      </c>
      <c r="R35" s="65" t="s">
        <v>312</v>
      </c>
      <c r="S35" s="65" t="s">
        <v>334</v>
      </c>
      <c r="T35" s="65" t="s">
        <v>333</v>
      </c>
      <c r="V35" s="65"/>
      <c r="W35" s="65" t="s">
        <v>310</v>
      </c>
      <c r="X35" s="65" t="s">
        <v>293</v>
      </c>
      <c r="Y35" s="65" t="s">
        <v>312</v>
      </c>
      <c r="Z35" s="65" t="s">
        <v>314</v>
      </c>
      <c r="AA35" s="65" t="s">
        <v>276</v>
      </c>
      <c r="AC35" s="65"/>
      <c r="AD35" s="65" t="s">
        <v>310</v>
      </c>
      <c r="AE35" s="65" t="s">
        <v>293</v>
      </c>
      <c r="AF35" s="65" t="s">
        <v>312</v>
      </c>
      <c r="AG35" s="65" t="s">
        <v>315</v>
      </c>
      <c r="AH35" s="65" t="s">
        <v>276</v>
      </c>
      <c r="AJ35" s="65"/>
      <c r="AK35" s="65" t="s">
        <v>310</v>
      </c>
      <c r="AL35" s="65" t="s">
        <v>293</v>
      </c>
      <c r="AM35" s="65" t="s">
        <v>312</v>
      </c>
      <c r="AN35" s="65" t="s">
        <v>334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465.84575999999998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774.45154000000002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4165.5659999999998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3303.1028000000001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274.01065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84.207899999999995</v>
      </c>
    </row>
    <row r="43" spans="1:68" x14ac:dyDescent="0.3">
      <c r="A43" s="66" t="s">
        <v>342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297</v>
      </c>
      <c r="B44" s="67"/>
      <c r="C44" s="67"/>
      <c r="D44" s="67"/>
      <c r="E44" s="67"/>
      <c r="F44" s="67"/>
      <c r="H44" s="67" t="s">
        <v>284</v>
      </c>
      <c r="I44" s="67"/>
      <c r="J44" s="67"/>
      <c r="K44" s="67"/>
      <c r="L44" s="67"/>
      <c r="M44" s="67"/>
      <c r="O44" s="67" t="s">
        <v>289</v>
      </c>
      <c r="P44" s="67"/>
      <c r="Q44" s="67"/>
      <c r="R44" s="67"/>
      <c r="S44" s="67"/>
      <c r="T44" s="67"/>
      <c r="V44" s="67" t="s">
        <v>283</v>
      </c>
      <c r="W44" s="67"/>
      <c r="X44" s="67"/>
      <c r="Y44" s="67"/>
      <c r="Z44" s="67"/>
      <c r="AA44" s="67"/>
      <c r="AC44" s="67" t="s">
        <v>285</v>
      </c>
      <c r="AD44" s="67"/>
      <c r="AE44" s="67"/>
      <c r="AF44" s="67"/>
      <c r="AG44" s="67"/>
      <c r="AH44" s="67"/>
      <c r="AJ44" s="67" t="s">
        <v>298</v>
      </c>
      <c r="AK44" s="67"/>
      <c r="AL44" s="67"/>
      <c r="AM44" s="67"/>
      <c r="AN44" s="67"/>
      <c r="AO44" s="67"/>
      <c r="AQ44" s="67" t="s">
        <v>343</v>
      </c>
      <c r="AR44" s="67"/>
      <c r="AS44" s="67"/>
      <c r="AT44" s="67"/>
      <c r="AU44" s="67"/>
      <c r="AV44" s="67"/>
      <c r="AX44" s="67" t="s">
        <v>344</v>
      </c>
      <c r="AY44" s="67"/>
      <c r="AZ44" s="67"/>
      <c r="BA44" s="67"/>
      <c r="BB44" s="67"/>
      <c r="BC44" s="67"/>
      <c r="BE44" s="67" t="s">
        <v>345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310</v>
      </c>
      <c r="C45" s="65" t="s">
        <v>293</v>
      </c>
      <c r="D45" s="65" t="s">
        <v>312</v>
      </c>
      <c r="E45" s="65" t="s">
        <v>315</v>
      </c>
      <c r="F45" s="65" t="s">
        <v>276</v>
      </c>
      <c r="H45" s="65"/>
      <c r="I45" s="65" t="s">
        <v>310</v>
      </c>
      <c r="J45" s="65" t="s">
        <v>293</v>
      </c>
      <c r="K45" s="65" t="s">
        <v>312</v>
      </c>
      <c r="L45" s="65" t="s">
        <v>314</v>
      </c>
      <c r="M45" s="65" t="s">
        <v>276</v>
      </c>
      <c r="O45" s="65"/>
      <c r="P45" s="65" t="s">
        <v>316</v>
      </c>
      <c r="Q45" s="65" t="s">
        <v>293</v>
      </c>
      <c r="R45" s="65" t="s">
        <v>312</v>
      </c>
      <c r="S45" s="65" t="s">
        <v>315</v>
      </c>
      <c r="T45" s="65" t="s">
        <v>276</v>
      </c>
      <c r="V45" s="65"/>
      <c r="W45" s="65" t="s">
        <v>316</v>
      </c>
      <c r="X45" s="65" t="s">
        <v>293</v>
      </c>
      <c r="Y45" s="65" t="s">
        <v>312</v>
      </c>
      <c r="Z45" s="65" t="s">
        <v>314</v>
      </c>
      <c r="AA45" s="65" t="s">
        <v>276</v>
      </c>
      <c r="AC45" s="65"/>
      <c r="AD45" s="65" t="s">
        <v>335</v>
      </c>
      <c r="AE45" s="65" t="s">
        <v>293</v>
      </c>
      <c r="AF45" s="65" t="s">
        <v>312</v>
      </c>
      <c r="AG45" s="65" t="s">
        <v>314</v>
      </c>
      <c r="AH45" s="65" t="s">
        <v>276</v>
      </c>
      <c r="AJ45" s="65"/>
      <c r="AK45" s="65" t="s">
        <v>335</v>
      </c>
      <c r="AL45" s="65" t="s">
        <v>293</v>
      </c>
      <c r="AM45" s="65" t="s">
        <v>312</v>
      </c>
      <c r="AN45" s="65" t="s">
        <v>334</v>
      </c>
      <c r="AO45" s="65" t="s">
        <v>276</v>
      </c>
      <c r="AQ45" s="65"/>
      <c r="AR45" s="65" t="s">
        <v>316</v>
      </c>
      <c r="AS45" s="65" t="s">
        <v>293</v>
      </c>
      <c r="AT45" s="65" t="s">
        <v>312</v>
      </c>
      <c r="AU45" s="65" t="s">
        <v>334</v>
      </c>
      <c r="AV45" s="65" t="s">
        <v>276</v>
      </c>
      <c r="AX45" s="65"/>
      <c r="AY45" s="65" t="s">
        <v>316</v>
      </c>
      <c r="AZ45" s="65" t="s">
        <v>293</v>
      </c>
      <c r="BA45" s="65" t="s">
        <v>312</v>
      </c>
      <c r="BB45" s="65" t="s">
        <v>314</v>
      </c>
      <c r="BC45" s="65" t="s">
        <v>333</v>
      </c>
      <c r="BE45" s="65"/>
      <c r="BF45" s="65" t="s">
        <v>310</v>
      </c>
      <c r="BG45" s="65" t="s">
        <v>293</v>
      </c>
      <c r="BH45" s="65" t="s">
        <v>312</v>
      </c>
      <c r="BI45" s="65" t="s">
        <v>314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10.621003999999999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7.0095295999999996</v>
      </c>
      <c r="O46" s="65" t="s">
        <v>346</v>
      </c>
      <c r="P46" s="65">
        <v>600</v>
      </c>
      <c r="Q46" s="65">
        <v>800</v>
      </c>
      <c r="R46" s="65">
        <v>0</v>
      </c>
      <c r="S46" s="65">
        <v>10000</v>
      </c>
      <c r="T46" s="65">
        <v>725.28930000000003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5.0911595999999998E-3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2.2360093999999999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110.16295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34.709254999999999</v>
      </c>
      <c r="AX46" s="65" t="s">
        <v>347</v>
      </c>
      <c r="AY46" s="65"/>
      <c r="AZ46" s="65"/>
      <c r="BA46" s="65"/>
      <c r="BB46" s="65"/>
      <c r="BC46" s="65"/>
      <c r="BE46" s="65" t="s">
        <v>348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349</v>
      </c>
      <c r="B2" s="61" t="s">
        <v>350</v>
      </c>
      <c r="C2" s="61" t="s">
        <v>286</v>
      </c>
      <c r="D2" s="61">
        <v>60</v>
      </c>
      <c r="E2" s="61">
        <v>1195.9293</v>
      </c>
      <c r="F2" s="61">
        <v>226.94130000000001</v>
      </c>
      <c r="G2" s="61">
        <v>18.949615000000001</v>
      </c>
      <c r="H2" s="61">
        <v>8.6221409999999992</v>
      </c>
      <c r="I2" s="61">
        <v>10.327475</v>
      </c>
      <c r="J2" s="61">
        <v>37.749493000000001</v>
      </c>
      <c r="K2" s="61">
        <v>22.690881999999998</v>
      </c>
      <c r="L2" s="61">
        <v>15.058611000000001</v>
      </c>
      <c r="M2" s="61">
        <v>23.264144999999999</v>
      </c>
      <c r="N2" s="61">
        <v>3.0937375999999999</v>
      </c>
      <c r="O2" s="61">
        <v>15.490396499999999</v>
      </c>
      <c r="P2" s="61">
        <v>1124.6998000000001</v>
      </c>
      <c r="Q2" s="61">
        <v>20.069588</v>
      </c>
      <c r="R2" s="61">
        <v>425.33539999999999</v>
      </c>
      <c r="S2" s="61">
        <v>79.991394</v>
      </c>
      <c r="T2" s="61">
        <v>4144.1283999999996</v>
      </c>
      <c r="U2" s="61">
        <v>2.7760487</v>
      </c>
      <c r="V2" s="61">
        <v>11.469443999999999</v>
      </c>
      <c r="W2" s="61">
        <v>164.76052999999999</v>
      </c>
      <c r="X2" s="61">
        <v>95.051254</v>
      </c>
      <c r="Y2" s="61">
        <v>1.172979</v>
      </c>
      <c r="Z2" s="61">
        <v>1.0256278999999999</v>
      </c>
      <c r="AA2" s="61">
        <v>9.6963659999999994</v>
      </c>
      <c r="AB2" s="61">
        <v>1.1597938999999999</v>
      </c>
      <c r="AC2" s="61">
        <v>429.00130000000001</v>
      </c>
      <c r="AD2" s="61">
        <v>3.5692406000000001</v>
      </c>
      <c r="AE2" s="61">
        <v>2.4577520000000002</v>
      </c>
      <c r="AF2" s="61">
        <v>1.7410213999999999</v>
      </c>
      <c r="AG2" s="61">
        <v>465.84575999999998</v>
      </c>
      <c r="AH2" s="61">
        <v>183.98670000000001</v>
      </c>
      <c r="AI2" s="61">
        <v>281.85906999999997</v>
      </c>
      <c r="AJ2" s="61">
        <v>774.45154000000002</v>
      </c>
      <c r="AK2" s="61">
        <v>4165.5659999999998</v>
      </c>
      <c r="AL2" s="61">
        <v>274.01065</v>
      </c>
      <c r="AM2" s="61">
        <v>3303.1028000000001</v>
      </c>
      <c r="AN2" s="61">
        <v>84.207899999999995</v>
      </c>
      <c r="AO2" s="61">
        <v>10.621003999999999</v>
      </c>
      <c r="AP2" s="61">
        <v>8.9150050000000007</v>
      </c>
      <c r="AQ2" s="61">
        <v>1.706</v>
      </c>
      <c r="AR2" s="61">
        <v>7.0095295999999996</v>
      </c>
      <c r="AS2" s="61">
        <v>725.28930000000003</v>
      </c>
      <c r="AT2" s="61">
        <v>5.0911595999999998E-3</v>
      </c>
      <c r="AU2" s="61">
        <v>2.2360093999999999</v>
      </c>
      <c r="AV2" s="61">
        <v>110.16295</v>
      </c>
      <c r="AW2" s="61">
        <v>34.709254999999999</v>
      </c>
      <c r="AX2" s="61">
        <v>7.8202939999999999E-2</v>
      </c>
      <c r="AY2" s="61">
        <v>0.48186484000000002</v>
      </c>
      <c r="AZ2" s="61">
        <v>121.38827999999999</v>
      </c>
      <c r="BA2" s="61">
        <v>17.649998</v>
      </c>
      <c r="BB2" s="61">
        <v>7.5004679999999997</v>
      </c>
      <c r="BC2" s="61">
        <v>5.46129</v>
      </c>
      <c r="BD2" s="61">
        <v>4.6821900000000003</v>
      </c>
      <c r="BE2" s="61">
        <v>0.24087912</v>
      </c>
      <c r="BF2" s="61">
        <v>1.6218922</v>
      </c>
      <c r="BG2" s="61">
        <v>1.1518281E-3</v>
      </c>
      <c r="BH2" s="61">
        <v>5.2463464000000001E-2</v>
      </c>
      <c r="BI2" s="61">
        <v>3.9509803000000003E-2</v>
      </c>
      <c r="BJ2" s="61">
        <v>0.12517840999999999</v>
      </c>
      <c r="BK2" s="61">
        <v>8.8602166000000004E-5</v>
      </c>
      <c r="BL2" s="61">
        <v>0.41921029999999998</v>
      </c>
      <c r="BM2" s="61">
        <v>3.7935914999999998</v>
      </c>
      <c r="BN2" s="61">
        <v>1.1162912</v>
      </c>
      <c r="BO2" s="61">
        <v>51.954709999999999</v>
      </c>
      <c r="BP2" s="61">
        <v>10.0882635</v>
      </c>
      <c r="BQ2" s="61">
        <v>17.023886000000001</v>
      </c>
      <c r="BR2" s="61">
        <v>56.506770000000003</v>
      </c>
      <c r="BS2" s="61">
        <v>12.775643000000001</v>
      </c>
      <c r="BT2" s="61">
        <v>13.313668</v>
      </c>
      <c r="BU2" s="61">
        <v>5.751618E-3</v>
      </c>
      <c r="BV2" s="61">
        <v>2.1475444E-2</v>
      </c>
      <c r="BW2" s="61">
        <v>0.84744960000000003</v>
      </c>
      <c r="BX2" s="61">
        <v>0.89424930000000002</v>
      </c>
      <c r="BY2" s="61">
        <v>6.7663446000000002E-2</v>
      </c>
      <c r="BZ2" s="61">
        <v>2.2540692999999999E-4</v>
      </c>
      <c r="CA2" s="61">
        <v>0.35800860000000001</v>
      </c>
      <c r="CB2" s="61">
        <v>1.6015473999999998E-2</v>
      </c>
      <c r="CC2" s="61">
        <v>6.7543246000000001E-2</v>
      </c>
      <c r="CD2" s="61">
        <v>0.53117882999999999</v>
      </c>
      <c r="CE2" s="61">
        <v>4.5132640000000002E-2</v>
      </c>
      <c r="CF2" s="61">
        <v>2.8295785E-2</v>
      </c>
      <c r="CG2" s="61">
        <v>2.4750000000000001E-7</v>
      </c>
      <c r="CH2" s="61">
        <v>1.1252043E-2</v>
      </c>
      <c r="CI2" s="61">
        <v>1.9428639999999999E-7</v>
      </c>
      <c r="CJ2" s="61">
        <v>1.0497320999999999</v>
      </c>
      <c r="CK2" s="61">
        <v>4.6233180000000004E-3</v>
      </c>
      <c r="CL2" s="61">
        <v>0.17854734</v>
      </c>
      <c r="CM2" s="61">
        <v>3.2216057999999999</v>
      </c>
      <c r="CN2" s="61">
        <v>1027.9199000000001</v>
      </c>
      <c r="CO2" s="61">
        <v>1887.1579999999999</v>
      </c>
      <c r="CP2" s="61">
        <v>1022.3759</v>
      </c>
      <c r="CQ2" s="61">
        <v>452.42426</v>
      </c>
      <c r="CR2" s="61">
        <v>173.43597</v>
      </c>
      <c r="CS2" s="61">
        <v>268.88416000000001</v>
      </c>
      <c r="CT2" s="61">
        <v>1008.6061</v>
      </c>
      <c r="CU2" s="61">
        <v>718.4502</v>
      </c>
      <c r="CV2" s="61">
        <v>850.40909999999997</v>
      </c>
      <c r="CW2" s="61">
        <v>757.77679999999998</v>
      </c>
      <c r="CX2" s="61">
        <v>259.79845999999998</v>
      </c>
      <c r="CY2" s="61">
        <v>1283.9503</v>
      </c>
      <c r="CZ2" s="61">
        <v>808.16039999999998</v>
      </c>
      <c r="DA2" s="61">
        <v>1298.6410000000001</v>
      </c>
      <c r="DB2" s="61">
        <v>1340.2189000000001</v>
      </c>
      <c r="DC2" s="61">
        <v>2258.8117999999999</v>
      </c>
      <c r="DD2" s="61">
        <v>3659.3739999999998</v>
      </c>
      <c r="DE2" s="61">
        <v>591.67570000000001</v>
      </c>
      <c r="DF2" s="61">
        <v>1874.3684000000001</v>
      </c>
      <c r="DG2" s="61">
        <v>863.60077000000001</v>
      </c>
      <c r="DH2" s="61">
        <v>38.056190000000001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17.649998</v>
      </c>
      <c r="B6">
        <f>BB2</f>
        <v>7.5004679999999997</v>
      </c>
      <c r="C6">
        <f>BC2</f>
        <v>5.46129</v>
      </c>
      <c r="D6">
        <f>BD2</f>
        <v>4.6821900000000003</v>
      </c>
    </row>
    <row r="7" spans="1:113" x14ac:dyDescent="0.3">
      <c r="B7">
        <f>ROUND(B6/MAX($B$6,$C$6,$D$6),1)</f>
        <v>1</v>
      </c>
      <c r="C7">
        <f>ROUND(C6/MAX($B$6,$C$6,$D$6),1)</f>
        <v>0.7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2" sqref="H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22529</v>
      </c>
      <c r="C2" s="56">
        <f ca="1">YEAR(TODAY())-YEAR(B2)+IF(TODAY()&gt;=DATE(YEAR(TODAY()),MONTH(B2),DAY(B2)),0,-1)</f>
        <v>60</v>
      </c>
      <c r="E2" s="52">
        <v>152</v>
      </c>
      <c r="F2" s="53" t="s">
        <v>275</v>
      </c>
      <c r="G2" s="52">
        <v>53</v>
      </c>
      <c r="H2" s="51" t="s">
        <v>40</v>
      </c>
      <c r="I2" s="72">
        <f>ROUND(G3/E3^2,1)</f>
        <v>22.9</v>
      </c>
    </row>
    <row r="3" spans="1:9" x14ac:dyDescent="0.3">
      <c r="E3" s="51">
        <f>E2/100</f>
        <v>1.52</v>
      </c>
      <c r="F3" s="51" t="s">
        <v>39</v>
      </c>
      <c r="G3" s="51">
        <f>G2</f>
        <v>53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44504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서민자, ID : H1900965)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04일 10:51:10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44504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60</v>
      </c>
      <c r="G12" s="94"/>
      <c r="H12" s="94"/>
      <c r="I12" s="94"/>
      <c r="K12" s="123">
        <f>'개인정보 및 신체계측 입력'!E2</f>
        <v>152</v>
      </c>
      <c r="L12" s="124"/>
      <c r="M12" s="117">
        <f>'개인정보 및 신체계측 입력'!G2</f>
        <v>53</v>
      </c>
      <c r="N12" s="118"/>
      <c r="O12" s="113" t="s">
        <v>270</v>
      </c>
      <c r="P12" s="107"/>
      <c r="Q12" s="90">
        <f>'개인정보 및 신체계측 입력'!I2</f>
        <v>22.9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서민자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80.010000000000005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6.681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13.308999999999999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0.6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10</v>
      </c>
      <c r="L72" s="36" t="s">
        <v>52</v>
      </c>
      <c r="M72" s="36">
        <f>ROUND('DRIs DATA'!K8,1)</f>
        <v>10.8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56.71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95.58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95.05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77.319999999999993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58.23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277.7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106.21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2021-11-04T04:45:51Z</dcterms:modified>
</cp:coreProperties>
</file>