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5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<sst xmlns="http://schemas.openxmlformats.org/spreadsheetml/2006/main" count="692" uniqueCount="348">
  <si>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</si>
  <si>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</si>
  <si>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</si>
  <si>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</si>
  <si>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</si>
  <si>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</si>
  <si>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</si>
  <si>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</si>
  <si>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</si>
  <si>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</si>
  <si>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</si>
  <si>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</si>
  <si>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</si>
  <si>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</si>
  <si>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</si>
  <si>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</si>
  <si>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</si>
  <si>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</si>
  <si>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</si>
  <si>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</si>
  <si>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</si>
  <si>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</si>
  <si>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</si>
  <si>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</si>
  <si>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</si>
  <si>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</si>
  <si>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</si>
  <si>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</si>
  <si>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</si>
  <si>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</si>
  <si>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</si>
  <si>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</si>
  <si>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</si>
  <si>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</si>
  <si>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</si>
  <si>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</si>
  <si>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</si>
  <si>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</si>
  <si>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</si>
  <si>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</si>
  <si>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</si>
  <si>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</si>
  <si>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</si>
  <si>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</si>
  <si>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</si>
  <si>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</si>
  <si>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</si>
  <si>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</si>
  <si>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</si>
  <si>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</si>
  <si>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</si>
  <si>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</si>
  <si>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</si>
  <si>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</si>
  <si>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</si>
  <si>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</si>
  <si>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</si>
  <si>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</si>
  <si>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</si>
  <si>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</si>
  <si>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</si>
  <si>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</si>
  <si>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</si>
  <si>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</si>
  <si>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</si>
  <si>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</si>
  <si>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</si>
  <si>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</si>
  <si>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</si>
  <si>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</si>
  <si>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</si>
  <si>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</si>
  <si>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</si>
  <si>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</si>
  <si>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</si>
  <si>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</si>
  <si>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</si>
  <si>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</si>
  <si>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</si>
  <si>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</si>
  <si>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</si>
  <si>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</si>
  <si>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</si>
  <si>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</si>
  <si>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</si>
  <si>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</si>
  <si>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</si>
  <si>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</si>
  <si>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</si>
  <si>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</si>
  <si>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</si>
  <si>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</si>
  <si>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</si>
  <si>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</si>
  <si>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</si>
  <si>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</si>
  <si>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</si>
  <si>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</si>
  <si>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</si>
  <si>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</si>
  <si>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</si>
  <si>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</si>
  <si>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</si>
  <si>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</si>
  <si>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</si>
  <si>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</si>
  <si>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</si>
  <si>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</si>
  <si>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</si>
  <si>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</si>
  <si>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</si>
  <si>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</si>
  <si>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</si>
  <si>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</si>
  <si>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</si>
  <si>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</si>
  <si>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</si>
  <si>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</si>
  <si>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</si>
  <si>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</si>
  <si>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</si>
  <si>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</si>
  <si>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</si>
  <si>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</si>
  <si>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</si>
  <si>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</si>
  <si>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</si>
  <si>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</si>
  <si>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</si>
  <si>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</si>
  <si>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</si>
  <si>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</si>
  <si>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</si>
  <si>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</si>
  <si>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</si>
  <si>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</si>
  <si>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</si>
  <si>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</si>
  <si>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</si>
  <si>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</si>
  <si>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</si>
  <si>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</si>
  <si>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</si>
  <si>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</si>
  <si>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</si>
  <si>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</si>
  <si>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</si>
  <si>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</si>
  <si>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</si>
  <si>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</si>
  <si>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</si>
  <si>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</si>
  <si>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</si>
  <si>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</si>
  <si>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</si>
  <si>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</si>
  <si>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</si>
  <si>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</si>
  <si>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</si>
  <si>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</si>
  <si>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</si>
  <si>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</si>
  <si>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</si>
  <si>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</si>
  <si>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</si>
  <si>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</si>
  <si>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</si>
  <si>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</si>
  <si>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</si>
  <si>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</si>
  <si>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</si>
  <si>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</si>
  <si>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</si>
  <si>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</si>
  <si>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</si>
  <si>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</si>
  <si>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</si>
  <si>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</si>
  <si>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</si>
  <si>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</si>
  <si>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</si>
  <si>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</si>
  <si>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</si>
  <si>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</si>
  <si>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</si>
  <si>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</si>
  <si>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</si>
  <si>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</si>
  <si>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</si>
  <si>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</si>
  <si>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</si>
  <si>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</si>
  <si>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</si>
  <si>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</si>
  <si>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</si>
  <si>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</si>
  <si>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</si>
  <si>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</si>
  <si>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</si>
  <si>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</si>
  <si>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</si>
  <si>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</si>
  <si>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</si>
  <si>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</si>
  <si>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</si>
  <si>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</si>
  <si>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</si>
  <si>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</si>
  <si>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</si>
  <si>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</si>
  <si>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</si>
  <si>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</si>
  <si>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</si>
  <si>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</si>
  <si>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</si>
  <si>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</si>
  <si>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</si>
  <si>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</si>
  <si>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</si>
  <si>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</si>
  <si>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</si>
  <si>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</si>
  <si>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</si>
  <si>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</si>
  <si>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</si>
  <si>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</si>
  <si>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</si>
  <si>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</si>
  <si>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</si>
  <si>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</si>
  <si>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</si>
  <si>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</si>
  <si>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</si>
  <si>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</si>
  <si>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</si>
  <si>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</si>
  <si>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</si>
  <si>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</si>
  <si>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</si>
  <si>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</si>
  <si>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</si>
  <si>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</si>
  <si>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</si>
  <si>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</si>
  <si>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</si>
  <si>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</si>
  <si>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</si>
  <si>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</si>
  <si>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</si>
  <si>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</si>
  <si>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</si>
  <si>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</si>
  <si>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</si>
  <si>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</si>
  <si>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</si>
  <si>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</si>
  <si>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</si>
  <si>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</si>
  <si>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</si>
  <si>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</si>
  <si>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</si>
  <si>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</si>
  <si>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</si>
  <si>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</si>
  <si>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</si>
  <si>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</si>
  <si>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</si>
  <si>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</si>
  <si>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</si>
  <si>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</si>
  <si>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</si>
  <si>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</si>
  <si>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</si>
  <si>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</si>
  <si>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</si>
  <si>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</si>
  <si>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</si>
  <si>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비타민B6</t>
    <phoneticPr fontId="1" type="noConversion"/>
  </si>
  <si>
    <t>열량영양소</t>
    <phoneticPr fontId="1" type="noConversion"/>
  </si>
  <si>
    <t>판토텐산</t>
    <phoneticPr fontId="1" type="noConversion"/>
  </si>
  <si>
    <t>다량 무기질</t>
    <phoneticPr fontId="1" type="noConversion"/>
  </si>
  <si>
    <t>불소</t>
    <phoneticPr fontId="1" type="noConversion"/>
  </si>
  <si>
    <t>아연</t>
    <phoneticPr fontId="1" type="noConversion"/>
  </si>
  <si>
    <t>망간</t>
    <phoneticPr fontId="1" type="noConversion"/>
  </si>
  <si>
    <t>F</t>
  </si>
  <si>
    <t>불포화지방산</t>
    <phoneticPr fontId="1" type="noConversion"/>
  </si>
  <si>
    <t>권장섭취량</t>
    <phoneticPr fontId="1" type="noConversion"/>
  </si>
  <si>
    <t>비타민B12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</si>
  <si>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</si>
  <si>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</si>
  <si>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</si>
  <si>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</si>
  <si>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</si>
  <si>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</si>
  <si>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</si>
  <si>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</si>
  <si>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</si>
  <si>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</si>
  <si>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</si>
  <si>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</si>
  <si>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</si>
  <si>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</si>
  <si>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</si>
  <si>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</si>
  <si>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</si>
  <si>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</si>
  <si>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</si>
  <si>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</si>
  <si>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</si>
  <si>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</si>
  <si>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</si>
  <si>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</si>
  <si>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</si>
  <si>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</si>
  <si>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</si>
  <si>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</si>
  <si>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정인숙, ID : H1900966)</t>
  </si>
  <si>
    <t>2021년 11월 05일 13:43:53</t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</si>
  <si>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</si>
  <si>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</si>
  <si>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</si>
  <si>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</si>
  <si>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</si>
  <si>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</si>
  <si>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</si>
  <si>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</si>
  <si>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</si>
  <si>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</si>
  <si>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</si>
  <si>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</si>
  <si>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</si>
  <si>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</si>
  <si>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</si>
  <si>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</si>
  <si>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</si>
  <si>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</si>
  <si>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</si>
  <si>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비타민A(μg RAE/일)</t>
    <phoneticPr fontId="1" type="noConversion"/>
  </si>
  <si>
    <t>비타민C</t>
    <phoneticPr fontId="1" type="noConversion"/>
  </si>
  <si>
    <t>상한섭취량</t>
    <phoneticPr fontId="1" type="noConversion"/>
  </si>
  <si>
    <t>평균필요량</t>
    <phoneticPr fontId="1" type="noConversion"/>
  </si>
  <si>
    <t>엽산(μg DFE/일)</t>
    <phoneticPr fontId="1" type="noConversion"/>
  </si>
  <si>
    <t>나트륨</t>
    <phoneticPr fontId="1" type="noConversion"/>
  </si>
  <si>
    <t>권장섭취량</t>
    <phoneticPr fontId="1" type="noConversion"/>
  </si>
  <si>
    <t>구리</t>
    <phoneticPr fontId="1" type="noConversion"/>
  </si>
  <si>
    <t>크롬</t>
    <phoneticPr fontId="1" type="noConversion"/>
  </si>
  <si>
    <t>H1900966</t>
  </si>
  <si>
    <t>정인숙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</si>
</sst>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54.462325999999997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84816"/>
        <c:axId val="574391088"/>
      </c:barChart>
      <c:catAx>
        <c:axId val="57438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91088"/>
        <c:crosses val="autoZero"/>
        <c:auto val="1"/>
        <c:lblAlgn val="ctr"/>
        <c:lblOffset val="100"/>
        <c:noMultiLvlLbl val="0"/>
      </c:catAx>
      <c:valAx>
        <c:axId val="57439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8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3.3915128999999999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92072"/>
        <c:axId val="590898344"/>
      </c:barChart>
      <c:catAx>
        <c:axId val="59089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8344"/>
        <c:crosses val="autoZero"/>
        <c:auto val="1"/>
        <c:lblAlgn val="ctr"/>
        <c:lblOffset val="100"/>
        <c:noMultiLvlLbl val="0"/>
      </c:catAx>
      <c:valAx>
        <c:axId val="59089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9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1.8352743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98736"/>
        <c:axId val="590899912"/>
      </c:barChart>
      <c:catAx>
        <c:axId val="59089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9912"/>
        <c:crosses val="autoZero"/>
        <c:auto val="1"/>
        <c:lblAlgn val="ctr"/>
        <c:lblOffset val="100"/>
        <c:noMultiLvlLbl val="0"/>
      </c:catAx>
      <c:valAx>
        <c:axId val="59089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9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953.12354000000005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88544"/>
        <c:axId val="590899128"/>
      </c:barChart>
      <c:catAx>
        <c:axId val="59088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9128"/>
        <c:crosses val="autoZero"/>
        <c:auto val="1"/>
        <c:lblAlgn val="ctr"/>
        <c:lblOffset val="100"/>
        <c:noMultiLvlLbl val="0"/>
      </c:catAx>
      <c:valAx>
        <c:axId val="59089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2969.7082999999998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89328"/>
        <c:axId val="590889720"/>
      </c:barChart>
      <c:catAx>
        <c:axId val="59088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89720"/>
        <c:crosses val="autoZero"/>
        <c:auto val="1"/>
        <c:lblAlgn val="ctr"/>
        <c:lblOffset val="100"/>
        <c:noMultiLvlLbl val="0"/>
      </c:catAx>
      <c:valAx>
        <c:axId val="5908897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8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108.29129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90112"/>
        <c:axId val="590890896"/>
      </c:barChart>
      <c:catAx>
        <c:axId val="59089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0896"/>
        <c:crosses val="autoZero"/>
        <c:auto val="1"/>
        <c:lblAlgn val="ctr"/>
        <c:lblOffset val="100"/>
        <c:noMultiLvlLbl val="0"/>
      </c:catAx>
      <c:valAx>
        <c:axId val="59089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113.243225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93640"/>
        <c:axId val="590894032"/>
      </c:barChart>
      <c:catAx>
        <c:axId val="59089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4032"/>
        <c:crosses val="autoZero"/>
        <c:auto val="1"/>
        <c:lblAlgn val="ctr"/>
        <c:lblOffset val="100"/>
        <c:noMultiLvlLbl val="0"/>
      </c:catAx>
      <c:valAx>
        <c:axId val="59089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9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8.4498949999999997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94816"/>
        <c:axId val="590895208"/>
      </c:barChart>
      <c:catAx>
        <c:axId val="59089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5208"/>
        <c:crosses val="autoZero"/>
        <c:auto val="1"/>
        <c:lblAlgn val="ctr"/>
        <c:lblOffset val="100"/>
        <c:noMultiLvlLbl val="0"/>
      </c:catAx>
      <c:valAx>
        <c:axId val="590895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938.47850000000005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95992"/>
        <c:axId val="590896776"/>
      </c:barChart>
      <c:catAx>
        <c:axId val="59089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6776"/>
        <c:crosses val="autoZero"/>
        <c:auto val="1"/>
        <c:lblAlgn val="ctr"/>
        <c:lblOffset val="100"/>
        <c:noMultiLvlLbl val="0"/>
      </c:catAx>
      <c:valAx>
        <c:axId val="590896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9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1.656672E-2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01872"/>
        <c:axId val="590902656"/>
      </c:barChart>
      <c:catAx>
        <c:axId val="59090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02656"/>
        <c:crosses val="autoZero"/>
        <c:auto val="1"/>
        <c:lblAlgn val="ctr"/>
        <c:lblOffset val="100"/>
        <c:noMultiLvlLbl val="0"/>
      </c:catAx>
      <c:valAx>
        <c:axId val="59090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0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2.7273771999999998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03048"/>
        <c:axId val="590904224"/>
      </c:barChart>
      <c:catAx>
        <c:axId val="59090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04224"/>
        <c:crosses val="autoZero"/>
        <c:auto val="1"/>
        <c:lblAlgn val="ctr"/>
        <c:lblOffset val="100"/>
        <c:noMultiLvlLbl val="0"/>
      </c:catAx>
      <c:valAx>
        <c:axId val="590904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0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27.292372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83640"/>
        <c:axId val="574389128"/>
      </c:barChart>
      <c:catAx>
        <c:axId val="57438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89128"/>
        <c:crosses val="autoZero"/>
        <c:auto val="1"/>
        <c:lblAlgn val="ctr"/>
        <c:lblOffset val="100"/>
        <c:noMultiLvlLbl val="0"/>
      </c:catAx>
      <c:valAx>
        <c:axId val="574389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8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105.37939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03832"/>
        <c:axId val="590901088"/>
      </c:barChart>
      <c:catAx>
        <c:axId val="59090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01088"/>
        <c:crosses val="autoZero"/>
        <c:auto val="1"/>
        <c:lblAlgn val="ctr"/>
        <c:lblOffset val="100"/>
        <c:noMultiLvlLbl val="0"/>
      </c:catAx>
      <c:valAx>
        <c:axId val="59090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0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63.870334999999997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74648"/>
        <c:axId val="591773864"/>
      </c:barChart>
      <c:catAx>
        <c:axId val="591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3864"/>
        <c:crosses val="autoZero"/>
        <c:auto val="1"/>
        <c:lblAlgn val="ctr"/>
        <c:lblOffset val="100"/>
        <c:noMultiLvlLbl val="0"/>
      </c:catAx>
      <c:valAx>
        <c:axId val="5917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9.8770000000000007</c:v>
                </c:pt>
                <c:pt idx="1">
                  <c:v>15.28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1765240"/>
        <c:axId val="591766024"/>
      </c:barChart>
      <c:catAx>
        <c:axId val="59176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66024"/>
        <c:crosses val="autoZero"/>
        <c:auto val="1"/>
        <c:lblAlgn val="ctr"/>
        <c:lblOffset val="100"/>
        <c:noMultiLvlLbl val="0"/>
      </c:catAx>
      <c:valAx>
        <c:axId val="59176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6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7.4354050000000003</c:v>
                </c:pt>
                <c:pt idx="1">
                  <c:v>10.285876999999999</c:v>
                </c:pt>
                <c:pt idx="2">
                  <c:v>11.728744499999999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615.32135000000005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68376"/>
        <c:axId val="591769944"/>
      </c:barChart>
      <c:catAx>
        <c:axId val="59176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69944"/>
        <c:crosses val="autoZero"/>
        <c:auto val="1"/>
        <c:lblAlgn val="ctr"/>
        <c:lblOffset val="100"/>
        <c:noMultiLvlLbl val="0"/>
      </c:catAx>
      <c:valAx>
        <c:axId val="591769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6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20.21284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66808"/>
        <c:axId val="591771120"/>
      </c:barChart>
      <c:catAx>
        <c:axId val="59176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1120"/>
        <c:crosses val="autoZero"/>
        <c:auto val="1"/>
        <c:lblAlgn val="ctr"/>
        <c:lblOffset val="100"/>
        <c:noMultiLvlLbl val="0"/>
      </c:catAx>
      <c:valAx>
        <c:axId val="5917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6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69.917000000000002</c:v>
                </c:pt>
                <c:pt idx="1">
                  <c:v>13.246</c:v>
                </c:pt>
                <c:pt idx="2">
                  <c:v>16.837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1773472"/>
        <c:axId val="591775432"/>
      </c:barChart>
      <c:catAx>
        <c:axId val="591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5432"/>
        <c:crosses val="autoZero"/>
        <c:auto val="1"/>
        <c:lblAlgn val="ctr"/>
        <c:lblOffset val="100"/>
        <c:noMultiLvlLbl val="0"/>
      </c:catAx>
      <c:valAx>
        <c:axId val="591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7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1499.5234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71512"/>
        <c:axId val="591771904"/>
      </c:barChart>
      <c:catAx>
        <c:axId val="5917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1904"/>
        <c:crosses val="autoZero"/>
        <c:auto val="1"/>
        <c:lblAlgn val="ctr"/>
        <c:lblOffset val="100"/>
        <c:noMultiLvlLbl val="0"/>
      </c:catAx>
      <c:valAx>
        <c:axId val="59177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7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126.21332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73080"/>
        <c:axId val="591770336"/>
      </c:barChart>
      <c:catAx>
        <c:axId val="5917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0336"/>
        <c:crosses val="autoZero"/>
        <c:auto val="1"/>
        <c:lblAlgn val="ctr"/>
        <c:lblOffset val="100"/>
        <c:noMultiLvlLbl val="0"/>
      </c:catAx>
      <c:valAx>
        <c:axId val="59177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474.52834999999999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68768"/>
        <c:axId val="591775824"/>
      </c:barChart>
      <c:catAx>
        <c:axId val="5917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5824"/>
        <c:crosses val="autoZero"/>
        <c:auto val="1"/>
        <c:lblAlgn val="ctr"/>
        <c:lblOffset val="100"/>
        <c:noMultiLvlLbl val="0"/>
      </c:catAx>
      <c:valAx>
        <c:axId val="59177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2.3708425000000002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92264"/>
        <c:axId val="574392656"/>
      </c:barChart>
      <c:catAx>
        <c:axId val="57439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92656"/>
        <c:crosses val="autoZero"/>
        <c:auto val="1"/>
        <c:lblAlgn val="ctr"/>
        <c:lblOffset val="100"/>
        <c:noMultiLvlLbl val="0"/>
      </c:catAx>
      <c:valAx>
        <c:axId val="57439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9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5429.8940000000002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65632"/>
        <c:axId val="591775040"/>
      </c:barChart>
      <c:catAx>
        <c:axId val="59176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5040"/>
        <c:crosses val="autoZero"/>
        <c:auto val="1"/>
        <c:lblAlgn val="ctr"/>
        <c:lblOffset val="100"/>
        <c:noMultiLvlLbl val="0"/>
      </c:catAx>
      <c:valAx>
        <c:axId val="59177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13.525722999999999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76608"/>
        <c:axId val="591770728"/>
      </c:barChart>
      <c:catAx>
        <c:axId val="59177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0728"/>
        <c:crosses val="autoZero"/>
        <c:auto val="1"/>
        <c:lblAlgn val="ctr"/>
        <c:lblOffset val="100"/>
        <c:noMultiLvlLbl val="0"/>
      </c:catAx>
      <c:valAx>
        <c:axId val="59177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7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1.6081966000000001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774256"/>
        <c:axId val="591778176"/>
      </c:barChart>
      <c:catAx>
        <c:axId val="59177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778176"/>
        <c:crosses val="autoZero"/>
        <c:auto val="1"/>
        <c:lblAlgn val="ctr"/>
        <c:lblOffset val="100"/>
        <c:noMultiLvlLbl val="0"/>
      </c:catAx>
      <c:valAx>
        <c:axId val="59177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77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254.81052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84424"/>
        <c:axId val="574395792"/>
      </c:barChart>
      <c:catAx>
        <c:axId val="57438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95792"/>
        <c:crosses val="autoZero"/>
        <c:auto val="1"/>
        <c:lblAlgn val="ctr"/>
        <c:lblOffset val="100"/>
        <c:noMultiLvlLbl val="0"/>
      </c:catAx>
      <c:valAx>
        <c:axId val="57439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1.4157230000000001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96968"/>
        <c:axId val="574396576"/>
      </c:barChart>
      <c:catAx>
        <c:axId val="57439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96576"/>
        <c:crosses val="autoZero"/>
        <c:auto val="1"/>
        <c:lblAlgn val="ctr"/>
        <c:lblOffset val="100"/>
        <c:noMultiLvlLbl val="0"/>
      </c:catAx>
      <c:valAx>
        <c:axId val="57439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9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13.076902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95400"/>
        <c:axId val="574397360"/>
      </c:barChart>
      <c:catAx>
        <c:axId val="57439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97360"/>
        <c:crosses val="autoZero"/>
        <c:auto val="1"/>
        <c:lblAlgn val="ctr"/>
        <c:lblOffset val="100"/>
        <c:noMultiLvlLbl val="0"/>
      </c:catAx>
      <c:valAx>
        <c:axId val="57439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9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1.6081966000000001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94616"/>
        <c:axId val="590897952"/>
      </c:barChart>
      <c:catAx>
        <c:axId val="57439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7952"/>
        <c:crosses val="autoZero"/>
        <c:auto val="1"/>
        <c:lblAlgn val="ctr"/>
        <c:lblOffset val="100"/>
        <c:noMultiLvlLbl val="0"/>
      </c:catAx>
      <c:valAx>
        <c:axId val="59089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9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582.50023999999996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99520"/>
        <c:axId val="590891288"/>
      </c:barChart>
      <c:catAx>
        <c:axId val="59089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1288"/>
        <c:crosses val="autoZero"/>
        <c:auto val="1"/>
        <c:lblAlgn val="ctr"/>
        <c:lblOffset val="100"/>
        <c:noMultiLvlLbl val="0"/>
      </c:catAx>
      <c:valAx>
        <c:axId val="59089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6.5253953999999998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896384"/>
        <c:axId val="590893248"/>
      </c:barChart>
      <c:catAx>
        <c:axId val="59089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93248"/>
        <c:crosses val="autoZero"/>
        <c:auto val="1"/>
        <c:lblAlgn val="ctr"/>
        <c:lblOffset val="100"/>
        <c:noMultiLvlLbl val="0"/>
      </c:catAx>
      <c:valAx>
        <c:axId val="59089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8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정인숙, ID : H1900966)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05일 13:43:53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1499.5234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54.462325999999997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27.292372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69.917000000000002</v>
      </c>
      <c r="G8" s="59">
        <f>'DRIs DATA 입력'!G8</f>
        <v>13.246</v>
      </c>
      <c r="H8" s="59">
        <f>'DRIs DATA 입력'!H8</f>
        <v>16.837</v>
      </c>
      <c r="I8" s="46"/>
      <c r="J8" s="59" t="s">
        <v>215</v>
      </c>
      <c r="K8" s="59">
        <f>'DRIs DATA 입력'!K8</f>
        <v>9.8770000000000007</v>
      </c>
      <c r="L8" s="59">
        <f>'DRIs DATA 입력'!L8</f>
        <v>15.28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615.32135000000005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20.21284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2.3708425000000002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254.81052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126.21332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1.5434346000000001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1.4157230000000001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13.076902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1.6081966000000001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582.50023999999996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6.5253953999999998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3.3915128999999999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1.8352743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474.52834999999999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953.12354000000005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5429.8940000000002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2969.7082999999998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108.29129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113.243225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13.525722999999999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8.4498949999999997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938.47850000000005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1.656672E-2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2.7273771999999998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105.37939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63.870334999999997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8" sqref="L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290</v>
      </c>
      <c r="B1" s="61" t="s">
        <v>316</v>
      </c>
      <c r="G1" s="62" t="s">
        <v>291</v>
      </c>
      <c r="H1" s="61" t="s">
        <v>317</v>
      </c>
    </row>
    <row r="3" spans="1:27" x14ac:dyDescent="0.3">
      <c r="A3" s="71" t="s">
        <v>292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293</v>
      </c>
      <c r="B4" s="69"/>
      <c r="C4" s="69"/>
      <c r="E4" s="66" t="s">
        <v>278</v>
      </c>
      <c r="F4" s="67"/>
      <c r="G4" s="67"/>
      <c r="H4" s="68"/>
      <c r="J4" s="66" t="s">
        <v>285</v>
      </c>
      <c r="K4" s="67"/>
      <c r="L4" s="68"/>
      <c r="N4" s="69" t="s">
        <v>318</v>
      </c>
      <c r="O4" s="69"/>
      <c r="P4" s="69"/>
      <c r="Q4" s="69"/>
      <c r="R4" s="69"/>
      <c r="S4" s="69"/>
      <c r="U4" s="69" t="s">
        <v>319</v>
      </c>
      <c r="V4" s="69"/>
      <c r="W4" s="69"/>
      <c r="X4" s="69"/>
      <c r="Y4" s="69"/>
      <c r="Z4" s="69"/>
    </row>
    <row r="5" spans="1:27" x14ac:dyDescent="0.3">
      <c r="A5" s="65"/>
      <c r="B5" s="65" t="s">
        <v>320</v>
      </c>
      <c r="C5" s="65" t="s">
        <v>321</v>
      </c>
      <c r="E5" s="65"/>
      <c r="F5" s="65" t="s">
        <v>49</v>
      </c>
      <c r="G5" s="65" t="s">
        <v>294</v>
      </c>
      <c r="H5" s="65" t="s">
        <v>45</v>
      </c>
      <c r="J5" s="65"/>
      <c r="K5" s="65" t="s">
        <v>295</v>
      </c>
      <c r="L5" s="65" t="s">
        <v>296</v>
      </c>
      <c r="N5" s="65"/>
      <c r="O5" s="65" t="s">
        <v>297</v>
      </c>
      <c r="P5" s="65" t="s">
        <v>286</v>
      </c>
      <c r="Q5" s="65" t="s">
        <v>298</v>
      </c>
      <c r="R5" s="65" t="s">
        <v>299</v>
      </c>
      <c r="S5" s="65" t="s">
        <v>276</v>
      </c>
      <c r="U5" s="65"/>
      <c r="V5" s="65" t="s">
        <v>297</v>
      </c>
      <c r="W5" s="65" t="s">
        <v>322</v>
      </c>
      <c r="X5" s="65" t="s">
        <v>323</v>
      </c>
      <c r="Y5" s="65" t="s">
        <v>324</v>
      </c>
      <c r="Z5" s="65" t="s">
        <v>321</v>
      </c>
    </row>
    <row r="6" spans="1:27" x14ac:dyDescent="0.3">
      <c r="A6" s="65" t="s">
        <v>325</v>
      </c>
      <c r="B6" s="65">
        <v>1800</v>
      </c>
      <c r="C6" s="65">
        <v>1499.5234</v>
      </c>
      <c r="E6" s="65" t="s">
        <v>326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40</v>
      </c>
      <c r="P6" s="65">
        <v>50</v>
      </c>
      <c r="Q6" s="65">
        <v>0</v>
      </c>
      <c r="R6" s="65">
        <v>0</v>
      </c>
      <c r="S6" s="65">
        <v>54.462325999999997</v>
      </c>
      <c r="U6" s="65" t="s">
        <v>328</v>
      </c>
      <c r="V6" s="65">
        <v>0</v>
      </c>
      <c r="W6" s="65">
        <v>0</v>
      </c>
      <c r="X6" s="65">
        <v>20</v>
      </c>
      <c r="Y6" s="65">
        <v>0</v>
      </c>
      <c r="Z6" s="65">
        <v>27.292372</v>
      </c>
    </row>
    <row r="7" spans="1:27" x14ac:dyDescent="0.3">
      <c r="E7" s="65" t="s">
        <v>329</v>
      </c>
      <c r="F7" s="65">
        <v>65</v>
      </c>
      <c r="G7" s="65">
        <v>30</v>
      </c>
      <c r="H7" s="65">
        <v>20</v>
      </c>
      <c r="J7" s="65" t="s">
        <v>329</v>
      </c>
      <c r="K7" s="65">
        <v>1</v>
      </c>
      <c r="L7" s="65">
        <v>10</v>
      </c>
    </row>
    <row r="8" spans="1:27" x14ac:dyDescent="0.3">
      <c r="E8" s="65" t="s">
        <v>330</v>
      </c>
      <c r="F8" s="65">
        <v>69.917000000000002</v>
      </c>
      <c r="G8" s="65">
        <v>13.246</v>
      </c>
      <c r="H8" s="65">
        <v>16.837</v>
      </c>
      <c r="J8" s="65" t="s">
        <v>330</v>
      </c>
      <c r="K8" s="65">
        <v>9.8770000000000007</v>
      </c>
      <c r="L8" s="65">
        <v>15.28</v>
      </c>
    </row>
    <row r="13" spans="1:27" x14ac:dyDescent="0.3">
      <c r="A13" s="70" t="s">
        <v>331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332</v>
      </c>
      <c r="B14" s="69"/>
      <c r="C14" s="69"/>
      <c r="D14" s="69"/>
      <c r="E14" s="69"/>
      <c r="F14" s="69"/>
      <c r="H14" s="69" t="s">
        <v>333</v>
      </c>
      <c r="I14" s="69"/>
      <c r="J14" s="69"/>
      <c r="K14" s="69"/>
      <c r="L14" s="69"/>
      <c r="M14" s="69"/>
      <c r="O14" s="69" t="s">
        <v>334</v>
      </c>
      <c r="P14" s="69"/>
      <c r="Q14" s="69"/>
      <c r="R14" s="69"/>
      <c r="S14" s="69"/>
      <c r="T14" s="69"/>
      <c r="V14" s="69" t="s">
        <v>335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336</v>
      </c>
      <c r="C15" s="65" t="s">
        <v>322</v>
      </c>
      <c r="D15" s="65" t="s">
        <v>323</v>
      </c>
      <c r="E15" s="65" t="s">
        <v>324</v>
      </c>
      <c r="F15" s="65" t="s">
        <v>321</v>
      </c>
      <c r="H15" s="65"/>
      <c r="I15" s="65" t="s">
        <v>336</v>
      </c>
      <c r="J15" s="65" t="s">
        <v>322</v>
      </c>
      <c r="K15" s="65" t="s">
        <v>323</v>
      </c>
      <c r="L15" s="65" t="s">
        <v>324</v>
      </c>
      <c r="M15" s="65" t="s">
        <v>321</v>
      </c>
      <c r="O15" s="65"/>
      <c r="P15" s="65" t="s">
        <v>336</v>
      </c>
      <c r="Q15" s="65" t="s">
        <v>322</v>
      </c>
      <c r="R15" s="65" t="s">
        <v>323</v>
      </c>
      <c r="S15" s="65" t="s">
        <v>324</v>
      </c>
      <c r="T15" s="65" t="s">
        <v>321</v>
      </c>
      <c r="V15" s="65"/>
      <c r="W15" s="65" t="s">
        <v>336</v>
      </c>
      <c r="X15" s="65" t="s">
        <v>322</v>
      </c>
      <c r="Y15" s="65" t="s">
        <v>323</v>
      </c>
      <c r="Z15" s="65" t="s">
        <v>324</v>
      </c>
      <c r="AA15" s="65" t="s">
        <v>321</v>
      </c>
    </row>
    <row r="16" spans="1:27" x14ac:dyDescent="0.3">
      <c r="A16" s="65" t="s">
        <v>337</v>
      </c>
      <c r="B16" s="65">
        <v>430</v>
      </c>
      <c r="C16" s="65">
        <v>600</v>
      </c>
      <c r="D16" s="65">
        <v>0</v>
      </c>
      <c r="E16" s="65">
        <v>3000</v>
      </c>
      <c r="F16" s="65">
        <v>615.32135000000005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20.21284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2.3708425000000002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254.81052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338</v>
      </c>
      <c r="B24" s="69"/>
      <c r="C24" s="69"/>
      <c r="D24" s="69"/>
      <c r="E24" s="69"/>
      <c r="F24" s="69"/>
      <c r="H24" s="69" t="s">
        <v>301</v>
      </c>
      <c r="I24" s="69"/>
      <c r="J24" s="69"/>
      <c r="K24" s="69"/>
      <c r="L24" s="69"/>
      <c r="M24" s="69"/>
      <c r="O24" s="69" t="s">
        <v>302</v>
      </c>
      <c r="P24" s="69"/>
      <c r="Q24" s="69"/>
      <c r="R24" s="69"/>
      <c r="S24" s="69"/>
      <c r="T24" s="69"/>
      <c r="V24" s="69" t="s">
        <v>303</v>
      </c>
      <c r="W24" s="69"/>
      <c r="X24" s="69"/>
      <c r="Y24" s="69"/>
      <c r="Z24" s="69"/>
      <c r="AA24" s="69"/>
      <c r="AC24" s="69" t="s">
        <v>277</v>
      </c>
      <c r="AD24" s="69"/>
      <c r="AE24" s="69"/>
      <c r="AF24" s="69"/>
      <c r="AG24" s="69"/>
      <c r="AH24" s="69"/>
      <c r="AJ24" s="69" t="s">
        <v>304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279</v>
      </c>
      <c r="AY24" s="69"/>
      <c r="AZ24" s="69"/>
      <c r="BA24" s="69"/>
      <c r="BB24" s="69"/>
      <c r="BC24" s="69"/>
      <c r="BE24" s="69" t="s">
        <v>305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297</v>
      </c>
      <c r="C25" s="65" t="s">
        <v>286</v>
      </c>
      <c r="D25" s="65" t="s">
        <v>298</v>
      </c>
      <c r="E25" s="65" t="s">
        <v>299</v>
      </c>
      <c r="F25" s="65" t="s">
        <v>276</v>
      </c>
      <c r="H25" s="65"/>
      <c r="I25" s="65" t="s">
        <v>297</v>
      </c>
      <c r="J25" s="65" t="s">
        <v>286</v>
      </c>
      <c r="K25" s="65" t="s">
        <v>298</v>
      </c>
      <c r="L25" s="65" t="s">
        <v>299</v>
      </c>
      <c r="M25" s="65" t="s">
        <v>276</v>
      </c>
      <c r="O25" s="65"/>
      <c r="P25" s="65" t="s">
        <v>297</v>
      </c>
      <c r="Q25" s="65" t="s">
        <v>286</v>
      </c>
      <c r="R25" s="65" t="s">
        <v>298</v>
      </c>
      <c r="S25" s="65" t="s">
        <v>339</v>
      </c>
      <c r="T25" s="65" t="s">
        <v>276</v>
      </c>
      <c r="V25" s="65"/>
      <c r="W25" s="65" t="s">
        <v>297</v>
      </c>
      <c r="X25" s="65" t="s">
        <v>286</v>
      </c>
      <c r="Y25" s="65" t="s">
        <v>298</v>
      </c>
      <c r="Z25" s="65" t="s">
        <v>299</v>
      </c>
      <c r="AA25" s="65" t="s">
        <v>276</v>
      </c>
      <c r="AC25" s="65"/>
      <c r="AD25" s="65" t="s">
        <v>340</v>
      </c>
      <c r="AE25" s="65" t="s">
        <v>286</v>
      </c>
      <c r="AF25" s="65" t="s">
        <v>298</v>
      </c>
      <c r="AG25" s="65" t="s">
        <v>299</v>
      </c>
      <c r="AH25" s="65" t="s">
        <v>276</v>
      </c>
      <c r="AJ25" s="65"/>
      <c r="AK25" s="65" t="s">
        <v>297</v>
      </c>
      <c r="AL25" s="65" t="s">
        <v>286</v>
      </c>
      <c r="AM25" s="65" t="s">
        <v>298</v>
      </c>
      <c r="AN25" s="65" t="s">
        <v>299</v>
      </c>
      <c r="AO25" s="65" t="s">
        <v>276</v>
      </c>
      <c r="AQ25" s="65"/>
      <c r="AR25" s="65" t="s">
        <v>297</v>
      </c>
      <c r="AS25" s="65" t="s">
        <v>286</v>
      </c>
      <c r="AT25" s="65" t="s">
        <v>298</v>
      </c>
      <c r="AU25" s="65" t="s">
        <v>299</v>
      </c>
      <c r="AV25" s="65" t="s">
        <v>276</v>
      </c>
      <c r="AX25" s="65"/>
      <c r="AY25" s="65" t="s">
        <v>297</v>
      </c>
      <c r="AZ25" s="65" t="s">
        <v>286</v>
      </c>
      <c r="BA25" s="65" t="s">
        <v>298</v>
      </c>
      <c r="BB25" s="65" t="s">
        <v>299</v>
      </c>
      <c r="BC25" s="65" t="s">
        <v>276</v>
      </c>
      <c r="BE25" s="65"/>
      <c r="BF25" s="65" t="s">
        <v>297</v>
      </c>
      <c r="BG25" s="65" t="s">
        <v>286</v>
      </c>
      <c r="BH25" s="65" t="s">
        <v>298</v>
      </c>
      <c r="BI25" s="65" t="s">
        <v>299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126.21332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1.5434346000000001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1.4157230000000001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13.076902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1.6081966000000001</v>
      </c>
      <c r="AJ26" s="65" t="s">
        <v>341</v>
      </c>
      <c r="AK26" s="65">
        <v>320</v>
      </c>
      <c r="AL26" s="65">
        <v>400</v>
      </c>
      <c r="AM26" s="65">
        <v>0</v>
      </c>
      <c r="AN26" s="65">
        <v>1000</v>
      </c>
      <c r="AO26" s="65">
        <v>582.50023999999996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6.5253953999999998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3.3915128999999999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1.8352743</v>
      </c>
    </row>
    <row r="33" spans="1:68" x14ac:dyDescent="0.3">
      <c r="A33" s="70" t="s">
        <v>280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306</v>
      </c>
      <c r="I34" s="69"/>
      <c r="J34" s="69"/>
      <c r="K34" s="69"/>
      <c r="L34" s="69"/>
      <c r="M34" s="69"/>
      <c r="O34" s="69" t="s">
        <v>342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309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297</v>
      </c>
      <c r="C35" s="65" t="s">
        <v>286</v>
      </c>
      <c r="D35" s="65" t="s">
        <v>298</v>
      </c>
      <c r="E35" s="65" t="s">
        <v>299</v>
      </c>
      <c r="F35" s="65" t="s">
        <v>276</v>
      </c>
      <c r="H35" s="65"/>
      <c r="I35" s="65" t="s">
        <v>297</v>
      </c>
      <c r="J35" s="65" t="s">
        <v>343</v>
      </c>
      <c r="K35" s="65" t="s">
        <v>298</v>
      </c>
      <c r="L35" s="65" t="s">
        <v>299</v>
      </c>
      <c r="M35" s="65" t="s">
        <v>276</v>
      </c>
      <c r="O35" s="65"/>
      <c r="P35" s="65" t="s">
        <v>297</v>
      </c>
      <c r="Q35" s="65" t="s">
        <v>286</v>
      </c>
      <c r="R35" s="65" t="s">
        <v>298</v>
      </c>
      <c r="S35" s="65" t="s">
        <v>299</v>
      </c>
      <c r="T35" s="65" t="s">
        <v>276</v>
      </c>
      <c r="V35" s="65"/>
      <c r="W35" s="65" t="s">
        <v>297</v>
      </c>
      <c r="X35" s="65" t="s">
        <v>286</v>
      </c>
      <c r="Y35" s="65" t="s">
        <v>298</v>
      </c>
      <c r="Z35" s="65" t="s">
        <v>299</v>
      </c>
      <c r="AA35" s="65" t="s">
        <v>276</v>
      </c>
      <c r="AC35" s="65"/>
      <c r="AD35" s="65" t="s">
        <v>297</v>
      </c>
      <c r="AE35" s="65" t="s">
        <v>286</v>
      </c>
      <c r="AF35" s="65" t="s">
        <v>298</v>
      </c>
      <c r="AG35" s="65" t="s">
        <v>299</v>
      </c>
      <c r="AH35" s="65" t="s">
        <v>276</v>
      </c>
      <c r="AJ35" s="65"/>
      <c r="AK35" s="65" t="s">
        <v>297</v>
      </c>
      <c r="AL35" s="65" t="s">
        <v>286</v>
      </c>
      <c r="AM35" s="65" t="s">
        <v>298</v>
      </c>
      <c r="AN35" s="65" t="s">
        <v>299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474.52834999999999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953.12354000000005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5429.8940000000002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2969.7082999999998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108.29129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113.243225</v>
      </c>
    </row>
    <row r="43" spans="1:68" x14ac:dyDescent="0.3">
      <c r="A43" s="70" t="s">
        <v>310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288</v>
      </c>
      <c r="B44" s="69"/>
      <c r="C44" s="69"/>
      <c r="D44" s="69"/>
      <c r="E44" s="69"/>
      <c r="F44" s="69"/>
      <c r="H44" s="69" t="s">
        <v>282</v>
      </c>
      <c r="I44" s="69"/>
      <c r="J44" s="69"/>
      <c r="K44" s="69"/>
      <c r="L44" s="69"/>
      <c r="M44" s="69"/>
      <c r="O44" s="69" t="s">
        <v>344</v>
      </c>
      <c r="P44" s="69"/>
      <c r="Q44" s="69"/>
      <c r="R44" s="69"/>
      <c r="S44" s="69"/>
      <c r="T44" s="69"/>
      <c r="V44" s="69" t="s">
        <v>281</v>
      </c>
      <c r="W44" s="69"/>
      <c r="X44" s="69"/>
      <c r="Y44" s="69"/>
      <c r="Z44" s="69"/>
      <c r="AA44" s="69"/>
      <c r="AC44" s="69" t="s">
        <v>283</v>
      </c>
      <c r="AD44" s="69"/>
      <c r="AE44" s="69"/>
      <c r="AF44" s="69"/>
      <c r="AG44" s="69"/>
      <c r="AH44" s="69"/>
      <c r="AJ44" s="69" t="s">
        <v>289</v>
      </c>
      <c r="AK44" s="69"/>
      <c r="AL44" s="69"/>
      <c r="AM44" s="69"/>
      <c r="AN44" s="69"/>
      <c r="AO44" s="69"/>
      <c r="AQ44" s="69" t="s">
        <v>311</v>
      </c>
      <c r="AR44" s="69"/>
      <c r="AS44" s="69"/>
      <c r="AT44" s="69"/>
      <c r="AU44" s="69"/>
      <c r="AV44" s="69"/>
      <c r="AX44" s="69" t="s">
        <v>312</v>
      </c>
      <c r="AY44" s="69"/>
      <c r="AZ44" s="69"/>
      <c r="BA44" s="69"/>
      <c r="BB44" s="69"/>
      <c r="BC44" s="69"/>
      <c r="BE44" s="69" t="s">
        <v>345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297</v>
      </c>
      <c r="C45" s="65" t="s">
        <v>286</v>
      </c>
      <c r="D45" s="65" t="s">
        <v>298</v>
      </c>
      <c r="E45" s="65" t="s">
        <v>299</v>
      </c>
      <c r="F45" s="65" t="s">
        <v>276</v>
      </c>
      <c r="H45" s="65"/>
      <c r="I45" s="65" t="s">
        <v>297</v>
      </c>
      <c r="J45" s="65" t="s">
        <v>286</v>
      </c>
      <c r="K45" s="65" t="s">
        <v>298</v>
      </c>
      <c r="L45" s="65" t="s">
        <v>299</v>
      </c>
      <c r="M45" s="65" t="s">
        <v>276</v>
      </c>
      <c r="O45" s="65"/>
      <c r="P45" s="65" t="s">
        <v>297</v>
      </c>
      <c r="Q45" s="65" t="s">
        <v>286</v>
      </c>
      <c r="R45" s="65" t="s">
        <v>298</v>
      </c>
      <c r="S45" s="65" t="s">
        <v>299</v>
      </c>
      <c r="T45" s="65" t="s">
        <v>276</v>
      </c>
      <c r="V45" s="65"/>
      <c r="W45" s="65" t="s">
        <v>297</v>
      </c>
      <c r="X45" s="65" t="s">
        <v>286</v>
      </c>
      <c r="Y45" s="65" t="s">
        <v>298</v>
      </c>
      <c r="Z45" s="65" t="s">
        <v>299</v>
      </c>
      <c r="AA45" s="65" t="s">
        <v>276</v>
      </c>
      <c r="AC45" s="65"/>
      <c r="AD45" s="65" t="s">
        <v>297</v>
      </c>
      <c r="AE45" s="65" t="s">
        <v>286</v>
      </c>
      <c r="AF45" s="65" t="s">
        <v>298</v>
      </c>
      <c r="AG45" s="65" t="s">
        <v>299</v>
      </c>
      <c r="AH45" s="65" t="s">
        <v>276</v>
      </c>
      <c r="AJ45" s="65"/>
      <c r="AK45" s="65" t="s">
        <v>297</v>
      </c>
      <c r="AL45" s="65" t="s">
        <v>286</v>
      </c>
      <c r="AM45" s="65" t="s">
        <v>298</v>
      </c>
      <c r="AN45" s="65" t="s">
        <v>299</v>
      </c>
      <c r="AO45" s="65" t="s">
        <v>276</v>
      </c>
      <c r="AQ45" s="65"/>
      <c r="AR45" s="65" t="s">
        <v>297</v>
      </c>
      <c r="AS45" s="65" t="s">
        <v>343</v>
      </c>
      <c r="AT45" s="65" t="s">
        <v>298</v>
      </c>
      <c r="AU45" s="65" t="s">
        <v>299</v>
      </c>
      <c r="AV45" s="65" t="s">
        <v>276</v>
      </c>
      <c r="AX45" s="65"/>
      <c r="AY45" s="65" t="s">
        <v>297</v>
      </c>
      <c r="AZ45" s="65" t="s">
        <v>286</v>
      </c>
      <c r="BA45" s="65" t="s">
        <v>298</v>
      </c>
      <c r="BB45" s="65" t="s">
        <v>299</v>
      </c>
      <c r="BC45" s="65" t="s">
        <v>276</v>
      </c>
      <c r="BE45" s="65"/>
      <c r="BF45" s="65" t="s">
        <v>297</v>
      </c>
      <c r="BG45" s="65" t="s">
        <v>286</v>
      </c>
      <c r="BH45" s="65" t="s">
        <v>298</v>
      </c>
      <c r="BI45" s="65" t="s">
        <v>299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13.525722999999999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8.4498949999999997</v>
      </c>
      <c r="O46" s="65" t="s">
        <v>313</v>
      </c>
      <c r="P46" s="65">
        <v>600</v>
      </c>
      <c r="Q46" s="65">
        <v>800</v>
      </c>
      <c r="R46" s="65">
        <v>0</v>
      </c>
      <c r="S46" s="65">
        <v>10000</v>
      </c>
      <c r="T46" s="65">
        <v>938.47850000000005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1.656672E-2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2.7273771999999998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105.37939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63.870334999999997</v>
      </c>
      <c r="AX46" s="65" t="s">
        <v>314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284</v>
      </c>
      <c r="D2" s="61">
        <v>56</v>
      </c>
      <c r="E2" s="61">
        <v>1499.5234</v>
      </c>
      <c r="F2" s="61">
        <v>226.16129000000001</v>
      </c>
      <c r="G2" s="61">
        <v>42.848370000000003</v>
      </c>
      <c r="H2" s="61">
        <v>30.482102999999999</v>
      </c>
      <c r="I2" s="61">
        <v>12.366263999999999</v>
      </c>
      <c r="J2" s="61">
        <v>54.462325999999997</v>
      </c>
      <c r="K2" s="61">
        <v>33.866066000000004</v>
      </c>
      <c r="L2" s="61">
        <v>20.596260000000001</v>
      </c>
      <c r="M2" s="61">
        <v>27.292372</v>
      </c>
      <c r="N2" s="61">
        <v>2.4706610000000002</v>
      </c>
      <c r="O2" s="61">
        <v>14.343546999999999</v>
      </c>
      <c r="P2" s="61">
        <v>949.76184000000001</v>
      </c>
      <c r="Q2" s="61">
        <v>23.708238999999999</v>
      </c>
      <c r="R2" s="61">
        <v>615.32135000000005</v>
      </c>
      <c r="S2" s="61">
        <v>100.74717</v>
      </c>
      <c r="T2" s="61">
        <v>6174.8879999999999</v>
      </c>
      <c r="U2" s="61">
        <v>2.3708425000000002</v>
      </c>
      <c r="V2" s="61">
        <v>20.21284</v>
      </c>
      <c r="W2" s="61">
        <v>254.81052</v>
      </c>
      <c r="X2" s="61">
        <v>126.21332</v>
      </c>
      <c r="Y2" s="61">
        <v>1.5434346000000001</v>
      </c>
      <c r="Z2" s="61">
        <v>1.4157230000000001</v>
      </c>
      <c r="AA2" s="61">
        <v>13.076902</v>
      </c>
      <c r="AB2" s="61">
        <v>1.6081966000000001</v>
      </c>
      <c r="AC2" s="61">
        <v>582.50023999999996</v>
      </c>
      <c r="AD2" s="61">
        <v>6.5253953999999998</v>
      </c>
      <c r="AE2" s="61">
        <v>3.3915128999999999</v>
      </c>
      <c r="AF2" s="61">
        <v>1.8352743</v>
      </c>
      <c r="AG2" s="61">
        <v>474.52834999999999</v>
      </c>
      <c r="AH2" s="61">
        <v>346.89409999999998</v>
      </c>
      <c r="AI2" s="61">
        <v>127.63424000000001</v>
      </c>
      <c r="AJ2" s="61">
        <v>953.12354000000005</v>
      </c>
      <c r="AK2" s="61">
        <v>5429.8940000000002</v>
      </c>
      <c r="AL2" s="61">
        <v>108.29129</v>
      </c>
      <c r="AM2" s="61">
        <v>2969.7082999999998</v>
      </c>
      <c r="AN2" s="61">
        <v>113.243225</v>
      </c>
      <c r="AO2" s="61">
        <v>13.525722999999999</v>
      </c>
      <c r="AP2" s="61">
        <v>10.915628999999999</v>
      </c>
      <c r="AQ2" s="61">
        <v>2.6100940000000001</v>
      </c>
      <c r="AR2" s="61">
        <v>8.4498949999999997</v>
      </c>
      <c r="AS2" s="61">
        <v>938.47850000000005</v>
      </c>
      <c r="AT2" s="61">
        <v>1.656672E-2</v>
      </c>
      <c r="AU2" s="61">
        <v>2.7273771999999998</v>
      </c>
      <c r="AV2" s="61">
        <v>105.37939</v>
      </c>
      <c r="AW2" s="61">
        <v>63.870334999999997</v>
      </c>
      <c r="AX2" s="61">
        <v>0.12671848999999999</v>
      </c>
      <c r="AY2" s="61">
        <v>0.96571636000000005</v>
      </c>
      <c r="AZ2" s="61">
        <v>296.48595999999998</v>
      </c>
      <c r="BA2" s="61">
        <v>29.464314999999999</v>
      </c>
      <c r="BB2" s="61">
        <v>7.4354050000000003</v>
      </c>
      <c r="BC2" s="61">
        <v>10.285876999999999</v>
      </c>
      <c r="BD2" s="61">
        <v>11.728744499999999</v>
      </c>
      <c r="BE2" s="61">
        <v>0.47393795999999999</v>
      </c>
      <c r="BF2" s="61">
        <v>3.2248160000000001</v>
      </c>
      <c r="BG2" s="61">
        <v>6.9387240000000003E-3</v>
      </c>
      <c r="BH2" s="61">
        <v>1.0281726E-2</v>
      </c>
      <c r="BI2" s="61">
        <v>8.3480150000000003E-3</v>
      </c>
      <c r="BJ2" s="61">
        <v>4.2544525E-2</v>
      </c>
      <c r="BK2" s="61">
        <v>5.3374800000000001E-4</v>
      </c>
      <c r="BL2" s="61">
        <v>0.36128845999999998</v>
      </c>
      <c r="BM2" s="61">
        <v>3.9025034999999999</v>
      </c>
      <c r="BN2" s="61">
        <v>1.3744532</v>
      </c>
      <c r="BO2" s="61">
        <v>66.733249999999998</v>
      </c>
      <c r="BP2" s="61">
        <v>12.054624</v>
      </c>
      <c r="BQ2" s="61">
        <v>22.417401999999999</v>
      </c>
      <c r="BR2" s="61">
        <v>80.354645000000005</v>
      </c>
      <c r="BS2" s="61">
        <v>24.203278000000001</v>
      </c>
      <c r="BT2" s="61">
        <v>15.085381999999999</v>
      </c>
      <c r="BU2" s="61">
        <v>0.27512088000000001</v>
      </c>
      <c r="BV2" s="61">
        <v>2.7304410000000001E-2</v>
      </c>
      <c r="BW2" s="61">
        <v>1.0002321999999999</v>
      </c>
      <c r="BX2" s="61">
        <v>1.143111</v>
      </c>
      <c r="BY2" s="61">
        <v>9.9678874000000001E-2</v>
      </c>
      <c r="BZ2" s="61">
        <v>5.0852730000000004E-4</v>
      </c>
      <c r="CA2" s="61">
        <v>0.96168273999999998</v>
      </c>
      <c r="CB2" s="61">
        <v>1.8001197E-2</v>
      </c>
      <c r="CC2" s="61">
        <v>0.18106554</v>
      </c>
      <c r="CD2" s="61">
        <v>0.6144018</v>
      </c>
      <c r="CE2" s="61">
        <v>6.3280254999999994E-2</v>
      </c>
      <c r="CF2" s="61">
        <v>5.790087E-2</v>
      </c>
      <c r="CG2" s="61">
        <v>9.9000000000000005E-7</v>
      </c>
      <c r="CH2" s="61">
        <v>2.6403019999999999E-2</v>
      </c>
      <c r="CI2" s="61">
        <v>1.27408225E-2</v>
      </c>
      <c r="CJ2" s="61">
        <v>1.2997972</v>
      </c>
      <c r="CK2" s="61">
        <v>1.3216899000000001E-2</v>
      </c>
      <c r="CL2" s="61">
        <v>2.4257936</v>
      </c>
      <c r="CM2" s="61">
        <v>3.6257256999999998</v>
      </c>
      <c r="CN2" s="61">
        <v>1314.9084</v>
      </c>
      <c r="CO2" s="61">
        <v>2319.5383000000002</v>
      </c>
      <c r="CP2" s="61">
        <v>1365.857</v>
      </c>
      <c r="CQ2" s="61">
        <v>488.64035000000001</v>
      </c>
      <c r="CR2" s="61">
        <v>272.93295000000001</v>
      </c>
      <c r="CS2" s="61">
        <v>242.25188</v>
      </c>
      <c r="CT2" s="61">
        <v>1346.0449000000001</v>
      </c>
      <c r="CU2" s="61">
        <v>816.35569999999996</v>
      </c>
      <c r="CV2" s="61">
        <v>772.17174999999997</v>
      </c>
      <c r="CW2" s="61">
        <v>933.46799999999996</v>
      </c>
      <c r="CX2" s="61">
        <v>275.87545999999998</v>
      </c>
      <c r="CY2" s="61">
        <v>1664.0643</v>
      </c>
      <c r="CZ2" s="61">
        <v>863.54200000000003</v>
      </c>
      <c r="DA2" s="61">
        <v>2025.0328</v>
      </c>
      <c r="DB2" s="61">
        <v>1914.0564999999999</v>
      </c>
      <c r="DC2" s="61">
        <v>2976.2262999999998</v>
      </c>
      <c r="DD2" s="61">
        <v>5135.2340000000004</v>
      </c>
      <c r="DE2" s="61">
        <v>1023.97406</v>
      </c>
      <c r="DF2" s="61">
        <v>2245.6671999999999</v>
      </c>
      <c r="DG2" s="61">
        <v>1126.9548</v>
      </c>
      <c r="DH2" s="61">
        <v>42.833379999999998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29.464314999999999</v>
      </c>
      <c r="B6">
        <f>BB2</f>
        <v>7.4354050000000003</v>
      </c>
      <c r="C6">
        <f>BC2</f>
        <v>10.285876999999999</v>
      </c>
      <c r="D6">
        <f>BD2</f>
        <v>11.728744499999999</v>
      </c>
    </row>
    <row r="7" spans="1:113" x14ac:dyDescent="0.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23834</v>
      </c>
      <c r="C2" s="56">
        <f ca="1">YEAR(TODAY())-YEAR(B2)+IF(TODAY()&gt;=DATE(YEAR(TODAY()),MONTH(B2),DAY(B2)),0,-1)</f>
        <v>56</v>
      </c>
      <c r="E2" s="52">
        <v>160</v>
      </c>
      <c r="F2" s="53" t="s">
        <v>275</v>
      </c>
      <c r="G2" s="52">
        <v>61</v>
      </c>
      <c r="H2" s="51" t="s">
        <v>40</v>
      </c>
      <c r="I2" s="72">
        <f>ROUND(G3/E3^2,1)</f>
        <v>23.8</v>
      </c>
    </row>
    <row r="3" spans="1:9" x14ac:dyDescent="0.3">
      <c r="E3" s="51">
        <f>E2/100</f>
        <v>1.6</v>
      </c>
      <c r="F3" s="51" t="s">
        <v>39</v>
      </c>
      <c r="G3" s="51">
        <f>G2</f>
        <v>61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정인숙, ID : H1900966)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05일 13:43:53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44505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61</v>
      </c>
      <c r="N12" s="123"/>
      <c r="O12" s="118" t="s">
        <v>270</v>
      </c>
      <c r="P12" s="112"/>
      <c r="Q12" s="115">
        <f>'개인정보 및 신체계측 입력'!I2</f>
        <v>23.8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정인숙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69.917000000000002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13.246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16.837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15.3</v>
      </c>
      <c r="L72" s="36" t="s">
        <v>52</v>
      </c>
      <c r="M72" s="36">
        <f>ROUND('DRIs DATA'!K8,1)</f>
        <v>9.9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82.04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168.44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126.21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107.21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59.32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361.99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135.26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2021-11-05T04:47:34Z</dcterms:modified>
</cp:coreProperties>
</file>