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<sst xmlns="http://schemas.openxmlformats.org/spreadsheetml/2006/main" count="692" uniqueCount="337">
  <si>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</si>
  <si>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</si>
  <si>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</si>
  <si>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</si>
  <si>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</si>
  <si>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</si>
  <si>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</si>
  <si>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</si>
  <si>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</si>
  <si>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</si>
  <si>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</si>
  <si>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</si>
  <si>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</si>
  <si>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</si>
  <si>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</si>
  <si>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</si>
  <si>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</si>
  <si>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</si>
  <si>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</si>
  <si>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</si>
  <si>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</si>
  <si>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</si>
  <si>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</si>
  <si>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</si>
  <si>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</si>
  <si>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</si>
  <si>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</si>
  <si>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</si>
  <si>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</si>
  <si>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</si>
  <si>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</si>
  <si>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</si>
  <si>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</si>
  <si>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</si>
  <si>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</si>
  <si>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</si>
  <si>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</si>
  <si>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</si>
  <si>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</si>
  <si>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</si>
  <si>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</si>
  <si>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</si>
  <si>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</si>
  <si>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</si>
  <si>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</si>
  <si>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</si>
  <si>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</si>
  <si>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</si>
  <si>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</si>
  <si>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</si>
  <si>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</si>
  <si>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</si>
  <si>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</si>
  <si>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</si>
  <si>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</si>
  <si>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</si>
  <si>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</si>
  <si>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</si>
  <si>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</si>
  <si>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</si>
  <si>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</si>
  <si>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</si>
  <si>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</si>
  <si>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</si>
  <si>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</si>
  <si>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</si>
  <si>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</si>
  <si>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</si>
  <si>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</si>
  <si>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</si>
  <si>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</si>
  <si>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</si>
  <si>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</si>
  <si>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</si>
  <si>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</si>
  <si>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</si>
  <si>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</si>
  <si>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</si>
  <si>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</si>
  <si>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</si>
  <si>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</si>
  <si>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</si>
  <si>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</si>
  <si>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</si>
  <si>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</si>
  <si>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</si>
  <si>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</si>
  <si>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</si>
  <si>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</si>
  <si>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</si>
  <si>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</si>
  <si>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</si>
  <si>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</si>
  <si>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</si>
  <si>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</si>
  <si>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</si>
  <si>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</si>
  <si>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</si>
  <si>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</si>
  <si>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</si>
  <si>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</si>
  <si>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</si>
  <si>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</si>
  <si>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</si>
  <si>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</si>
  <si>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</si>
  <si>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</si>
  <si>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</si>
  <si>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</si>
  <si>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</si>
  <si>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</si>
  <si>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</si>
  <si>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</si>
  <si>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</si>
  <si>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</si>
  <si>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</si>
  <si>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</si>
  <si>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</si>
  <si>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</si>
  <si>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</si>
  <si>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</si>
  <si>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</si>
  <si>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</si>
  <si>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</si>
  <si>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</si>
  <si>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</si>
  <si>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</si>
  <si>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</si>
  <si>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</si>
  <si>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</si>
  <si>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</si>
  <si>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</si>
  <si>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</si>
  <si>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</si>
  <si>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</si>
  <si>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</si>
  <si>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</si>
  <si>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</si>
  <si>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</si>
  <si>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</si>
  <si>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</si>
  <si>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</si>
  <si>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</si>
  <si>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</si>
  <si>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</si>
  <si>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</si>
  <si>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</si>
  <si>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</si>
  <si>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</si>
  <si>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</si>
  <si>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</si>
  <si>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</si>
  <si>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</si>
  <si>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</si>
  <si>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</si>
  <si>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</si>
  <si>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</si>
  <si>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</si>
  <si>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</si>
  <si>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</si>
  <si>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</si>
  <si>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</si>
  <si>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</si>
  <si>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</si>
  <si>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</si>
  <si>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</si>
  <si>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</si>
  <si>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</si>
  <si>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</si>
  <si>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</si>
  <si>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</si>
  <si>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</si>
  <si>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</si>
  <si>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</si>
  <si>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</si>
  <si>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</si>
  <si>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</si>
  <si>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</si>
  <si>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</si>
  <si>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</si>
  <si>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</si>
  <si>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</si>
  <si>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</si>
  <si>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</si>
  <si>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</si>
  <si>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</si>
  <si>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</si>
  <si>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</si>
  <si>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</si>
  <si>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</si>
  <si>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</si>
  <si>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</si>
  <si>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</si>
  <si>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</si>
  <si>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</si>
  <si>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</si>
  <si>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</si>
  <si>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</si>
  <si>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</si>
  <si>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</si>
  <si>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</si>
  <si>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</si>
  <si>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</si>
  <si>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</si>
  <si>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</si>
  <si>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</si>
  <si>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</si>
  <si>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</si>
  <si>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</si>
  <si>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</si>
  <si>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</si>
  <si>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</si>
  <si>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</si>
  <si>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</si>
  <si>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</si>
  <si>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</si>
  <si>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</si>
  <si>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</si>
  <si>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</si>
  <si>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</si>
  <si>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</si>
  <si>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</si>
  <si>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</si>
  <si>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</si>
  <si>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</si>
  <si>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</si>
  <si>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</si>
  <si>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</si>
  <si>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</si>
  <si>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</si>
  <si>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</si>
  <si>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</si>
  <si>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</si>
  <si>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</si>
  <si>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</si>
  <si>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</si>
  <si>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</si>
  <si>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</si>
  <si>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</si>
  <si>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</si>
  <si>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</si>
  <si>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</si>
  <si>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</si>
  <si>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</si>
  <si>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</si>
  <si>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</si>
  <si>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</si>
  <si>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</si>
  <si>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</si>
  <si>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</si>
  <si>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</si>
  <si>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</si>
  <si>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</si>
  <si>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</si>
  <si>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</si>
  <si>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</si>
  <si>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</si>
  <si>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</si>
  <si>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</si>
  <si>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</si>
  <si>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</si>
  <si>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</si>
  <si>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</si>
  <si>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</si>
  <si>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</si>
  <si>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</si>
  <si>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</si>
  <si>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</si>
  <si>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</si>
  <si>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</si>
  <si>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</si>
  <si>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</si>
  <si>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</si>
  <si>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</si>
  <si>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</si>
  <si>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</si>
  <si>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</si>
  <si>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비타민B6</t>
    <phoneticPr fontId="1" type="noConversion"/>
  </si>
  <si>
    <t>열량영양소</t>
    <phoneticPr fontId="1" type="noConversion"/>
  </si>
  <si>
    <t>판토텐산</t>
    <phoneticPr fontId="1" type="noConversion"/>
  </si>
  <si>
    <t>다량 무기질</t>
    <phoneticPr fontId="1" type="noConversion"/>
  </si>
  <si>
    <t>불소</t>
    <phoneticPr fontId="1" type="noConversion"/>
  </si>
  <si>
    <t>아연</t>
    <phoneticPr fontId="1" type="noConversion"/>
  </si>
  <si>
    <t>망간</t>
    <phoneticPr fontId="1" type="noConversion"/>
  </si>
  <si>
    <t>F</t>
  </si>
  <si>
    <t>불포화지방산</t>
    <phoneticPr fontId="1" type="noConversion"/>
  </si>
  <si>
    <t>권장섭취량</t>
    <phoneticPr fontId="1" type="noConversion"/>
  </si>
  <si>
    <t>비타민B12</t>
    <phoneticPr fontId="1" type="noConversion"/>
  </si>
  <si>
    <t>철</t>
    <phoneticPr fontId="1" type="noConversion"/>
  </si>
  <si>
    <t>요오드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</si>
  <si>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</si>
  <si>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</si>
  <si>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</si>
  <si>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</si>
  <si>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</si>
  <si>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</si>
  <si>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</si>
  <si>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</si>
  <si>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</si>
  <si>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</si>
  <si>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</si>
  <si>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</si>
  <si>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</si>
  <si>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</si>
  <si>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</si>
  <si>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</si>
  <si>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</si>
  <si>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</si>
  <si>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</si>
  <si>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</si>
  <si>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</si>
  <si>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</si>
  <si>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</si>
  <si>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</si>
  <si>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</si>
  <si>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식이섬유</t>
    <phoneticPr fontId="1" type="noConversion"/>
  </si>
  <si>
    <t>필요추정량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</si>
  <si>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</si>
  <si>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</si>
  <si>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</si>
  <si>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</si>
  <si>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</si>
  <si>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</si>
  <si>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</si>
  <si>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</si>
  <si>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</si>
  <si>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</si>
  <si>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비타민C</t>
    <phoneticPr fontId="1" type="noConversion"/>
  </si>
  <si>
    <t>엽산(μg DFE/일)</t>
    <phoneticPr fontId="1" type="noConversion"/>
  </si>
  <si>
    <t>구리</t>
    <phoneticPr fontId="1" type="noConversion"/>
  </si>
  <si>
    <t>크롬</t>
    <phoneticPr fontId="1" type="noConversion"/>
  </si>
  <si>
    <t>(설문지 : FFQ 95문항 설문지, 사용자 : 홍혜림, ID : H1900967)</t>
  </si>
  <si>
    <t>2021년 11월 09일 14:37:18</t>
  </si>
  <si>
    <t>지용성 비타민</t>
    <phoneticPr fontId="1" type="noConversion"/>
  </si>
  <si>
    <t>엽산</t>
    <phoneticPr fontId="1" type="noConversion"/>
  </si>
  <si>
    <t>H1900967</t>
  </si>
  <si>
    <t>홍혜림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</si>
</sst>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96.237219999999994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2896"/>
        <c:axId val="616890936"/>
      </c:barChart>
      <c:catAx>
        <c:axId val="61689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0936"/>
        <c:crosses val="autoZero"/>
        <c:auto val="1"/>
        <c:lblAlgn val="ctr"/>
        <c:lblOffset val="100"/>
        <c:noMultiLvlLbl val="0"/>
      </c:catAx>
      <c:valAx>
        <c:axId val="61689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3.8042858000000002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6816"/>
        <c:axId val="616897600"/>
      </c:barChart>
      <c:catAx>
        <c:axId val="61689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7600"/>
        <c:crosses val="autoZero"/>
        <c:auto val="1"/>
        <c:lblAlgn val="ctr"/>
        <c:lblOffset val="100"/>
        <c:noMultiLvlLbl val="0"/>
      </c:catAx>
      <c:valAx>
        <c:axId val="616897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3.0865049999999998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5248"/>
        <c:axId val="616895640"/>
      </c:barChart>
      <c:catAx>
        <c:axId val="6168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5640"/>
        <c:crosses val="autoZero"/>
        <c:auto val="1"/>
        <c:lblAlgn val="ctr"/>
        <c:lblOffset val="100"/>
        <c:noMultiLvlLbl val="0"/>
      </c:catAx>
      <c:valAx>
        <c:axId val="616895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1444.6228000000001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017344"/>
        <c:axId val="603317472"/>
      </c:barChart>
      <c:catAx>
        <c:axId val="53301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7472"/>
        <c:crosses val="autoZero"/>
        <c:auto val="1"/>
        <c:lblAlgn val="ctr"/>
        <c:lblOffset val="100"/>
        <c:noMultiLvlLbl val="0"/>
      </c:catAx>
      <c:valAx>
        <c:axId val="603317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01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3217.3085999999998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5120"/>
        <c:axId val="603313160"/>
      </c:barChart>
      <c:catAx>
        <c:axId val="60331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3160"/>
        <c:crosses val="autoZero"/>
        <c:auto val="1"/>
        <c:lblAlgn val="ctr"/>
        <c:lblOffset val="100"/>
        <c:noMultiLvlLbl val="0"/>
      </c:catAx>
      <c:valAx>
        <c:axId val="603313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306.27285999999998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5904"/>
        <c:axId val="603312376"/>
      </c:barChart>
      <c:catAx>
        <c:axId val="60331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2376"/>
        <c:crosses val="autoZero"/>
        <c:auto val="1"/>
        <c:lblAlgn val="ctr"/>
        <c:lblOffset val="100"/>
        <c:noMultiLvlLbl val="0"/>
      </c:catAx>
      <c:valAx>
        <c:axId val="603312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147.55121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3944"/>
        <c:axId val="603313552"/>
      </c:barChart>
      <c:catAx>
        <c:axId val="60331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3552"/>
        <c:crosses val="autoZero"/>
        <c:auto val="1"/>
        <c:lblAlgn val="ctr"/>
        <c:lblOffset val="100"/>
        <c:noMultiLvlLbl val="0"/>
      </c:catAx>
      <c:valAx>
        <c:axId val="60331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13.064076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5512"/>
        <c:axId val="603312768"/>
      </c:barChart>
      <c:catAx>
        <c:axId val="603315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2768"/>
        <c:crosses val="autoZero"/>
        <c:auto val="1"/>
        <c:lblAlgn val="ctr"/>
        <c:lblOffset val="100"/>
        <c:noMultiLvlLbl val="0"/>
      </c:catAx>
      <c:valAx>
        <c:axId val="603312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5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1025.258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9040"/>
        <c:axId val="603317864"/>
      </c:barChart>
      <c:catAx>
        <c:axId val="60331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7864"/>
        <c:crosses val="autoZero"/>
        <c:auto val="1"/>
        <c:lblAlgn val="ctr"/>
        <c:lblOffset val="100"/>
        <c:noMultiLvlLbl val="0"/>
      </c:catAx>
      <c:valAx>
        <c:axId val="6033178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0.14267083999999999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6688"/>
        <c:axId val="603318256"/>
      </c:barChart>
      <c:catAx>
        <c:axId val="60331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8256"/>
        <c:crosses val="autoZero"/>
        <c:auto val="1"/>
        <c:lblAlgn val="ctr"/>
        <c:lblOffset val="100"/>
        <c:noMultiLvlLbl val="0"/>
      </c:catAx>
      <c:valAx>
        <c:axId val="60331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2.2608199999999998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3880"/>
        <c:axId val="603405840"/>
      </c:barChart>
      <c:catAx>
        <c:axId val="60340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5840"/>
        <c:crosses val="autoZero"/>
        <c:auto val="1"/>
        <c:lblAlgn val="ctr"/>
        <c:lblOffset val="100"/>
        <c:noMultiLvlLbl val="0"/>
      </c:catAx>
      <c:valAx>
        <c:axId val="603405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19.933344000000002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8584"/>
        <c:axId val="616885448"/>
      </c:barChart>
      <c:catAx>
        <c:axId val="61688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5448"/>
        <c:crosses val="autoZero"/>
        <c:auto val="1"/>
        <c:lblAlgn val="ctr"/>
        <c:lblOffset val="100"/>
        <c:noMultiLvlLbl val="0"/>
      </c:catAx>
      <c:valAx>
        <c:axId val="616885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201.59915000000001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6232"/>
        <c:axId val="603404272"/>
      </c:barChart>
      <c:catAx>
        <c:axId val="60340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4272"/>
        <c:crosses val="autoZero"/>
        <c:auto val="1"/>
        <c:lblAlgn val="ctr"/>
        <c:lblOffset val="100"/>
        <c:noMultiLvlLbl val="0"/>
      </c:catAx>
      <c:valAx>
        <c:axId val="60340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104.60456000000001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1528"/>
        <c:axId val="603399176"/>
      </c:barChart>
      <c:catAx>
        <c:axId val="603401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99176"/>
        <c:crosses val="autoZero"/>
        <c:auto val="1"/>
        <c:lblAlgn val="ctr"/>
        <c:lblOffset val="100"/>
        <c:noMultiLvlLbl val="0"/>
      </c:catAx>
      <c:valAx>
        <c:axId val="60339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5.3040000000000003</c:v>
                </c:pt>
                <c:pt idx="1">
                  <c:v>18.018000000000001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3405056"/>
        <c:axId val="603403096"/>
      </c:barChart>
      <c:catAx>
        <c:axId val="60340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3096"/>
        <c:crosses val="autoZero"/>
        <c:auto val="1"/>
        <c:lblAlgn val="ctr"/>
        <c:lblOffset val="100"/>
        <c:noMultiLvlLbl val="0"/>
      </c:catAx>
      <c:valAx>
        <c:axId val="60340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22.507292</c:v>
                </c:pt>
                <c:pt idx="1">
                  <c:v>24.948391000000001</c:v>
                </c:pt>
                <c:pt idx="2">
                  <c:v>17.076015000000002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459.15893999999997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0744"/>
        <c:axId val="603398392"/>
      </c:barChart>
      <c:catAx>
        <c:axId val="603400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98392"/>
        <c:crosses val="autoZero"/>
        <c:auto val="1"/>
        <c:lblAlgn val="ctr"/>
        <c:lblOffset val="100"/>
        <c:noMultiLvlLbl val="0"/>
      </c:catAx>
      <c:valAx>
        <c:axId val="60339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22.398282999999999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99568"/>
        <c:axId val="603407408"/>
      </c:barChart>
      <c:catAx>
        <c:axId val="60339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7408"/>
        <c:crosses val="autoZero"/>
        <c:auto val="1"/>
        <c:lblAlgn val="ctr"/>
        <c:lblOffset val="100"/>
        <c:noMultiLvlLbl val="0"/>
      </c:catAx>
      <c:valAx>
        <c:axId val="60340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9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61.281999999999996</c:v>
                </c:pt>
                <c:pt idx="1">
                  <c:v>16.716999999999999</c:v>
                </c:pt>
                <c:pt idx="2">
                  <c:v>22.001999999999999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3400352"/>
        <c:axId val="603409368"/>
      </c:barChart>
      <c:catAx>
        <c:axId val="60340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9368"/>
        <c:crosses val="autoZero"/>
        <c:auto val="1"/>
        <c:lblAlgn val="ctr"/>
        <c:lblOffset val="100"/>
        <c:noMultiLvlLbl val="0"/>
      </c:catAx>
      <c:valAx>
        <c:axId val="60340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2275.8726000000001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3488"/>
        <c:axId val="603407800"/>
      </c:barChart>
      <c:catAx>
        <c:axId val="60340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7800"/>
        <c:crosses val="autoZero"/>
        <c:auto val="1"/>
        <c:lblAlgn val="ctr"/>
        <c:lblOffset val="100"/>
        <c:noMultiLvlLbl val="0"/>
      </c:catAx>
      <c:valAx>
        <c:axId val="603407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93.542050000000003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1920"/>
        <c:axId val="603408192"/>
      </c:barChart>
      <c:catAx>
        <c:axId val="60340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8192"/>
        <c:crosses val="autoZero"/>
        <c:auto val="1"/>
        <c:lblAlgn val="ctr"/>
        <c:lblOffset val="100"/>
        <c:noMultiLvlLbl val="0"/>
      </c:catAx>
      <c:valAx>
        <c:axId val="603408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688.54369999999994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2312"/>
        <c:axId val="603409760"/>
      </c:barChart>
      <c:catAx>
        <c:axId val="60340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9760"/>
        <c:crosses val="autoZero"/>
        <c:auto val="1"/>
        <c:lblAlgn val="ctr"/>
        <c:lblOffset val="100"/>
        <c:noMultiLvlLbl val="0"/>
      </c:catAx>
      <c:valAx>
        <c:axId val="60340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8.6258669999999995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3096"/>
        <c:axId val="616884272"/>
      </c:barChart>
      <c:catAx>
        <c:axId val="61688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4272"/>
        <c:crosses val="autoZero"/>
        <c:auto val="1"/>
        <c:lblAlgn val="ctr"/>
        <c:lblOffset val="100"/>
        <c:noMultiLvlLbl val="0"/>
      </c:catAx>
      <c:valAx>
        <c:axId val="61688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4536.1279999999997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98000"/>
        <c:axId val="603411328"/>
      </c:barChart>
      <c:catAx>
        <c:axId val="60339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11328"/>
        <c:crosses val="autoZero"/>
        <c:auto val="1"/>
        <c:lblAlgn val="ctr"/>
        <c:lblOffset val="100"/>
        <c:noMultiLvlLbl val="0"/>
      </c:catAx>
      <c:valAx>
        <c:axId val="60341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9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17.051387999999999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13288"/>
        <c:axId val="603410544"/>
      </c:barChart>
      <c:catAx>
        <c:axId val="60341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10544"/>
        <c:crosses val="autoZero"/>
        <c:auto val="1"/>
        <c:lblAlgn val="ctr"/>
        <c:lblOffset val="100"/>
        <c:noMultiLvlLbl val="0"/>
      </c:catAx>
      <c:valAx>
        <c:axId val="60341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1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2.9618186999999998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13680"/>
        <c:axId val="603410936"/>
      </c:barChart>
      <c:catAx>
        <c:axId val="60341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10936"/>
        <c:crosses val="autoZero"/>
        <c:auto val="1"/>
        <c:lblAlgn val="ctr"/>
        <c:lblOffset val="100"/>
        <c:noMultiLvlLbl val="0"/>
      </c:catAx>
      <c:valAx>
        <c:axId val="60341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1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140.21222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3288"/>
        <c:axId val="616884664"/>
      </c:barChart>
      <c:catAx>
        <c:axId val="61689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4664"/>
        <c:crosses val="autoZero"/>
        <c:auto val="1"/>
        <c:lblAlgn val="ctr"/>
        <c:lblOffset val="100"/>
        <c:noMultiLvlLbl val="0"/>
      </c:catAx>
      <c:valAx>
        <c:axId val="61688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1.8296045000000001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2704"/>
        <c:axId val="616885840"/>
      </c:barChart>
      <c:catAx>
        <c:axId val="61688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5840"/>
        <c:crosses val="autoZero"/>
        <c:auto val="1"/>
        <c:lblAlgn val="ctr"/>
        <c:lblOffset val="100"/>
        <c:noMultiLvlLbl val="0"/>
      </c:catAx>
      <c:valAx>
        <c:axId val="616885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18.456879000000001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7800"/>
        <c:axId val="616893680"/>
      </c:barChart>
      <c:catAx>
        <c:axId val="61688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3680"/>
        <c:crosses val="autoZero"/>
        <c:auto val="1"/>
        <c:lblAlgn val="ctr"/>
        <c:lblOffset val="100"/>
        <c:noMultiLvlLbl val="0"/>
      </c:catAx>
      <c:valAx>
        <c:axId val="61689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2.9618186999999998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8976"/>
        <c:axId val="616889368"/>
      </c:barChart>
      <c:catAx>
        <c:axId val="61688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9368"/>
        <c:crosses val="autoZero"/>
        <c:auto val="1"/>
        <c:lblAlgn val="ctr"/>
        <c:lblOffset val="100"/>
        <c:noMultiLvlLbl val="0"/>
      </c:catAx>
      <c:valAx>
        <c:axId val="61688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447.7595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4072"/>
        <c:axId val="616894464"/>
      </c:barChart>
      <c:catAx>
        <c:axId val="61689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4464"/>
        <c:crosses val="autoZero"/>
        <c:auto val="1"/>
        <c:lblAlgn val="ctr"/>
        <c:lblOffset val="100"/>
        <c:noMultiLvlLbl val="0"/>
      </c:catAx>
      <c:valAx>
        <c:axId val="61689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13.609368999999999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7208"/>
        <c:axId val="616897992"/>
      </c:barChart>
      <c:catAx>
        <c:axId val="61689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7992"/>
        <c:crosses val="autoZero"/>
        <c:auto val="1"/>
        <c:lblAlgn val="ctr"/>
        <c:lblOffset val="100"/>
        <c:noMultiLvlLbl val="0"/>
      </c:catAx>
      <c:valAx>
        <c:axId val="61689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홍혜림, ID : H1900967)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09일 14:37:18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2275.8726000000001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96.237219999999994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19.933344000000002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61.281999999999996</v>
      </c>
      <c r="G8" s="59">
        <f>'DRIs DATA 입력'!G8</f>
        <v>16.716999999999999</v>
      </c>
      <c r="H8" s="59">
        <f>'DRIs DATA 입력'!H8</f>
        <v>22.001999999999999</v>
      </c>
      <c r="I8" s="46"/>
      <c r="J8" s="59" t="s">
        <v>215</v>
      </c>
      <c r="K8" s="59">
        <f>'DRIs DATA 입력'!K8</f>
        <v>5.3040000000000003</v>
      </c>
      <c r="L8" s="59">
        <f>'DRIs DATA 입력'!L8</f>
        <v>18.018000000000001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459.15893999999997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22.398282999999999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8.6258669999999995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140.21222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93.542050000000003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1.710531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1.8296045000000001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18.456879000000001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2.9618186999999998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447.7595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13.609368999999999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3.8042858000000002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3.0865049999999998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688.54369999999994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1444.6228000000001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4536.1279999999997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3217.3085999999998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306.27285999999998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147.55121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17.051387999999999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13.064076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1025.258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0.14267083999999999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2.2608199999999998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201.59915000000001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104.60456000000001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56" sqref="E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290</v>
      </c>
      <c r="B1" s="61" t="s">
        <v>331</v>
      </c>
      <c r="G1" s="62" t="s">
        <v>291</v>
      </c>
      <c r="H1" s="61" t="s">
        <v>332</v>
      </c>
    </row>
    <row r="3" spans="1:27" x14ac:dyDescent="0.3">
      <c r="A3" s="68" t="s">
        <v>292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293</v>
      </c>
      <c r="B4" s="67"/>
      <c r="C4" s="67"/>
      <c r="E4" s="69" t="s">
        <v>278</v>
      </c>
      <c r="F4" s="70"/>
      <c r="G4" s="70"/>
      <c r="H4" s="71"/>
      <c r="J4" s="69" t="s">
        <v>285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315</v>
      </c>
      <c r="V4" s="67"/>
      <c r="W4" s="67"/>
      <c r="X4" s="67"/>
      <c r="Y4" s="67"/>
      <c r="Z4" s="67"/>
    </row>
    <row r="5" spans="1:27" x14ac:dyDescent="0.3">
      <c r="A5" s="65"/>
      <c r="B5" s="65" t="s">
        <v>316</v>
      </c>
      <c r="C5" s="65" t="s">
        <v>276</v>
      </c>
      <c r="E5" s="65"/>
      <c r="F5" s="65" t="s">
        <v>49</v>
      </c>
      <c r="G5" s="65" t="s">
        <v>294</v>
      </c>
      <c r="H5" s="65" t="s">
        <v>45</v>
      </c>
      <c r="J5" s="65"/>
      <c r="K5" s="65" t="s">
        <v>295</v>
      </c>
      <c r="L5" s="65" t="s">
        <v>296</v>
      </c>
      <c r="N5" s="65"/>
      <c r="O5" s="65" t="s">
        <v>297</v>
      </c>
      <c r="P5" s="65" t="s">
        <v>286</v>
      </c>
      <c r="Q5" s="65" t="s">
        <v>298</v>
      </c>
      <c r="R5" s="65" t="s">
        <v>299</v>
      </c>
      <c r="S5" s="65" t="s">
        <v>276</v>
      </c>
      <c r="U5" s="65"/>
      <c r="V5" s="65" t="s">
        <v>297</v>
      </c>
      <c r="W5" s="65" t="s">
        <v>286</v>
      </c>
      <c r="X5" s="65" t="s">
        <v>298</v>
      </c>
      <c r="Y5" s="65" t="s">
        <v>299</v>
      </c>
      <c r="Z5" s="65" t="s">
        <v>276</v>
      </c>
    </row>
    <row r="6" spans="1:27" x14ac:dyDescent="0.3">
      <c r="A6" s="65" t="s">
        <v>293</v>
      </c>
      <c r="B6" s="65">
        <v>1800</v>
      </c>
      <c r="C6" s="65">
        <v>2275.8726000000001</v>
      </c>
      <c r="E6" s="65" t="s">
        <v>317</v>
      </c>
      <c r="F6" s="65">
        <v>55</v>
      </c>
      <c r="G6" s="65">
        <v>15</v>
      </c>
      <c r="H6" s="65">
        <v>7</v>
      </c>
      <c r="J6" s="65" t="s">
        <v>317</v>
      </c>
      <c r="K6" s="65">
        <v>0.1</v>
      </c>
      <c r="L6" s="65">
        <v>4</v>
      </c>
      <c r="N6" s="65" t="s">
        <v>318</v>
      </c>
      <c r="O6" s="65">
        <v>40</v>
      </c>
      <c r="P6" s="65">
        <v>50</v>
      </c>
      <c r="Q6" s="65">
        <v>0</v>
      </c>
      <c r="R6" s="65">
        <v>0</v>
      </c>
      <c r="S6" s="65">
        <v>96.237219999999994</v>
      </c>
      <c r="U6" s="65" t="s">
        <v>319</v>
      </c>
      <c r="V6" s="65">
        <v>0</v>
      </c>
      <c r="W6" s="65">
        <v>0</v>
      </c>
      <c r="X6" s="65">
        <v>20</v>
      </c>
      <c r="Y6" s="65">
        <v>0</v>
      </c>
      <c r="Z6" s="65">
        <v>19.933344000000002</v>
      </c>
    </row>
    <row r="7" spans="1:27" x14ac:dyDescent="0.3">
      <c r="E7" s="65" t="s">
        <v>320</v>
      </c>
      <c r="F7" s="65">
        <v>65</v>
      </c>
      <c r="G7" s="65">
        <v>30</v>
      </c>
      <c r="H7" s="65">
        <v>20</v>
      </c>
      <c r="J7" s="65" t="s">
        <v>320</v>
      </c>
      <c r="K7" s="65">
        <v>1</v>
      </c>
      <c r="L7" s="65">
        <v>10</v>
      </c>
    </row>
    <row r="8" spans="1:27" x14ac:dyDescent="0.3">
      <c r="E8" s="65" t="s">
        <v>321</v>
      </c>
      <c r="F8" s="65">
        <v>61.281999999999996</v>
      </c>
      <c r="G8" s="65">
        <v>16.716999999999999</v>
      </c>
      <c r="H8" s="65">
        <v>22.001999999999999</v>
      </c>
      <c r="J8" s="65" t="s">
        <v>321</v>
      </c>
      <c r="K8" s="65">
        <v>5.3040000000000003</v>
      </c>
      <c r="L8" s="65">
        <v>18.018000000000001</v>
      </c>
    </row>
    <row r="13" spans="1:27" x14ac:dyDescent="0.3">
      <c r="A13" s="66" t="s">
        <v>333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322</v>
      </c>
      <c r="B14" s="67"/>
      <c r="C14" s="67"/>
      <c r="D14" s="67"/>
      <c r="E14" s="67"/>
      <c r="F14" s="67"/>
      <c r="H14" s="67" t="s">
        <v>323</v>
      </c>
      <c r="I14" s="67"/>
      <c r="J14" s="67"/>
      <c r="K14" s="67"/>
      <c r="L14" s="67"/>
      <c r="M14" s="67"/>
      <c r="O14" s="67" t="s">
        <v>324</v>
      </c>
      <c r="P14" s="67"/>
      <c r="Q14" s="67"/>
      <c r="R14" s="67"/>
      <c r="S14" s="67"/>
      <c r="T14" s="67"/>
      <c r="V14" s="67" t="s">
        <v>325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297</v>
      </c>
      <c r="C15" s="65" t="s">
        <v>286</v>
      </c>
      <c r="D15" s="65" t="s">
        <v>298</v>
      </c>
      <c r="E15" s="65" t="s">
        <v>299</v>
      </c>
      <c r="F15" s="65" t="s">
        <v>276</v>
      </c>
      <c r="H15" s="65"/>
      <c r="I15" s="65" t="s">
        <v>297</v>
      </c>
      <c r="J15" s="65" t="s">
        <v>286</v>
      </c>
      <c r="K15" s="65" t="s">
        <v>298</v>
      </c>
      <c r="L15" s="65" t="s">
        <v>299</v>
      </c>
      <c r="M15" s="65" t="s">
        <v>276</v>
      </c>
      <c r="O15" s="65"/>
      <c r="P15" s="65" t="s">
        <v>297</v>
      </c>
      <c r="Q15" s="65" t="s">
        <v>286</v>
      </c>
      <c r="R15" s="65" t="s">
        <v>298</v>
      </c>
      <c r="S15" s="65" t="s">
        <v>299</v>
      </c>
      <c r="T15" s="65" t="s">
        <v>276</v>
      </c>
      <c r="V15" s="65"/>
      <c r="W15" s="65" t="s">
        <v>297</v>
      </c>
      <c r="X15" s="65" t="s">
        <v>286</v>
      </c>
      <c r="Y15" s="65" t="s">
        <v>298</v>
      </c>
      <c r="Z15" s="65" t="s">
        <v>299</v>
      </c>
      <c r="AA15" s="65" t="s">
        <v>276</v>
      </c>
    </row>
    <row r="16" spans="1:27" x14ac:dyDescent="0.3">
      <c r="A16" s="65" t="s">
        <v>326</v>
      </c>
      <c r="B16" s="65">
        <v>430</v>
      </c>
      <c r="C16" s="65">
        <v>600</v>
      </c>
      <c r="D16" s="65">
        <v>0</v>
      </c>
      <c r="E16" s="65">
        <v>3000</v>
      </c>
      <c r="F16" s="65">
        <v>459.15893999999997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22.398282999999999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8.6258669999999995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140.21222</v>
      </c>
    </row>
    <row r="23" spans="1:62" x14ac:dyDescent="0.3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327</v>
      </c>
      <c r="B24" s="67"/>
      <c r="C24" s="67"/>
      <c r="D24" s="67"/>
      <c r="E24" s="67"/>
      <c r="F24" s="67"/>
      <c r="H24" s="67" t="s">
        <v>301</v>
      </c>
      <c r="I24" s="67"/>
      <c r="J24" s="67"/>
      <c r="K24" s="67"/>
      <c r="L24" s="67"/>
      <c r="M24" s="67"/>
      <c r="O24" s="67" t="s">
        <v>302</v>
      </c>
      <c r="P24" s="67"/>
      <c r="Q24" s="67"/>
      <c r="R24" s="67"/>
      <c r="S24" s="67"/>
      <c r="T24" s="67"/>
      <c r="V24" s="67" t="s">
        <v>303</v>
      </c>
      <c r="W24" s="67"/>
      <c r="X24" s="67"/>
      <c r="Y24" s="67"/>
      <c r="Z24" s="67"/>
      <c r="AA24" s="67"/>
      <c r="AC24" s="67" t="s">
        <v>277</v>
      </c>
      <c r="AD24" s="67"/>
      <c r="AE24" s="67"/>
      <c r="AF24" s="67"/>
      <c r="AG24" s="67"/>
      <c r="AH24" s="67"/>
      <c r="AJ24" s="67" t="s">
        <v>334</v>
      </c>
      <c r="AK24" s="67"/>
      <c r="AL24" s="67"/>
      <c r="AM24" s="67"/>
      <c r="AN24" s="67"/>
      <c r="AO24" s="67"/>
      <c r="AQ24" s="67" t="s">
        <v>287</v>
      </c>
      <c r="AR24" s="67"/>
      <c r="AS24" s="67"/>
      <c r="AT24" s="67"/>
      <c r="AU24" s="67"/>
      <c r="AV24" s="67"/>
      <c r="AX24" s="67" t="s">
        <v>279</v>
      </c>
      <c r="AY24" s="67"/>
      <c r="AZ24" s="67"/>
      <c r="BA24" s="67"/>
      <c r="BB24" s="67"/>
      <c r="BC24" s="67"/>
      <c r="BE24" s="67" t="s">
        <v>304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297</v>
      </c>
      <c r="C25" s="65" t="s">
        <v>286</v>
      </c>
      <c r="D25" s="65" t="s">
        <v>298</v>
      </c>
      <c r="E25" s="65" t="s">
        <v>299</v>
      </c>
      <c r="F25" s="65" t="s">
        <v>276</v>
      </c>
      <c r="H25" s="65"/>
      <c r="I25" s="65" t="s">
        <v>297</v>
      </c>
      <c r="J25" s="65" t="s">
        <v>286</v>
      </c>
      <c r="K25" s="65" t="s">
        <v>298</v>
      </c>
      <c r="L25" s="65" t="s">
        <v>299</v>
      </c>
      <c r="M25" s="65" t="s">
        <v>276</v>
      </c>
      <c r="O25" s="65"/>
      <c r="P25" s="65" t="s">
        <v>297</v>
      </c>
      <c r="Q25" s="65" t="s">
        <v>286</v>
      </c>
      <c r="R25" s="65" t="s">
        <v>298</v>
      </c>
      <c r="S25" s="65" t="s">
        <v>299</v>
      </c>
      <c r="T25" s="65" t="s">
        <v>276</v>
      </c>
      <c r="V25" s="65"/>
      <c r="W25" s="65" t="s">
        <v>297</v>
      </c>
      <c r="X25" s="65" t="s">
        <v>286</v>
      </c>
      <c r="Y25" s="65" t="s">
        <v>298</v>
      </c>
      <c r="Z25" s="65" t="s">
        <v>299</v>
      </c>
      <c r="AA25" s="65" t="s">
        <v>276</v>
      </c>
      <c r="AC25" s="65"/>
      <c r="AD25" s="65" t="s">
        <v>297</v>
      </c>
      <c r="AE25" s="65" t="s">
        <v>286</v>
      </c>
      <c r="AF25" s="65" t="s">
        <v>298</v>
      </c>
      <c r="AG25" s="65" t="s">
        <v>299</v>
      </c>
      <c r="AH25" s="65" t="s">
        <v>276</v>
      </c>
      <c r="AJ25" s="65"/>
      <c r="AK25" s="65" t="s">
        <v>297</v>
      </c>
      <c r="AL25" s="65" t="s">
        <v>286</v>
      </c>
      <c r="AM25" s="65" t="s">
        <v>298</v>
      </c>
      <c r="AN25" s="65" t="s">
        <v>299</v>
      </c>
      <c r="AO25" s="65" t="s">
        <v>276</v>
      </c>
      <c r="AQ25" s="65"/>
      <c r="AR25" s="65" t="s">
        <v>297</v>
      </c>
      <c r="AS25" s="65" t="s">
        <v>286</v>
      </c>
      <c r="AT25" s="65" t="s">
        <v>298</v>
      </c>
      <c r="AU25" s="65" t="s">
        <v>299</v>
      </c>
      <c r="AV25" s="65" t="s">
        <v>276</v>
      </c>
      <c r="AX25" s="65"/>
      <c r="AY25" s="65" t="s">
        <v>297</v>
      </c>
      <c r="AZ25" s="65" t="s">
        <v>286</v>
      </c>
      <c r="BA25" s="65" t="s">
        <v>298</v>
      </c>
      <c r="BB25" s="65" t="s">
        <v>299</v>
      </c>
      <c r="BC25" s="65" t="s">
        <v>276</v>
      </c>
      <c r="BE25" s="65"/>
      <c r="BF25" s="65" t="s">
        <v>297</v>
      </c>
      <c r="BG25" s="65" t="s">
        <v>286</v>
      </c>
      <c r="BH25" s="65" t="s">
        <v>298</v>
      </c>
      <c r="BI25" s="65" t="s">
        <v>299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93.542050000000003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1.710531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1.8296045000000001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18.456879000000001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2.9618186999999998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447.7595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13.609368999999999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3.8042858000000002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3.0865049999999998</v>
      </c>
    </row>
    <row r="33" spans="1:68" x14ac:dyDescent="0.3">
      <c r="A33" s="66" t="s">
        <v>280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305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306</v>
      </c>
      <c r="W34" s="67"/>
      <c r="X34" s="67"/>
      <c r="Y34" s="67"/>
      <c r="Z34" s="67"/>
      <c r="AA34" s="67"/>
      <c r="AC34" s="67" t="s">
        <v>307</v>
      </c>
      <c r="AD34" s="67"/>
      <c r="AE34" s="67"/>
      <c r="AF34" s="67"/>
      <c r="AG34" s="67"/>
      <c r="AH34" s="67"/>
      <c r="AJ34" s="67" t="s">
        <v>308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297</v>
      </c>
      <c r="C35" s="65" t="s">
        <v>286</v>
      </c>
      <c r="D35" s="65" t="s">
        <v>298</v>
      </c>
      <c r="E35" s="65" t="s">
        <v>299</v>
      </c>
      <c r="F35" s="65" t="s">
        <v>276</v>
      </c>
      <c r="H35" s="65"/>
      <c r="I35" s="65" t="s">
        <v>297</v>
      </c>
      <c r="J35" s="65" t="s">
        <v>286</v>
      </c>
      <c r="K35" s="65" t="s">
        <v>298</v>
      </c>
      <c r="L35" s="65" t="s">
        <v>299</v>
      </c>
      <c r="M35" s="65" t="s">
        <v>276</v>
      </c>
      <c r="O35" s="65"/>
      <c r="P35" s="65" t="s">
        <v>297</v>
      </c>
      <c r="Q35" s="65" t="s">
        <v>286</v>
      </c>
      <c r="R35" s="65" t="s">
        <v>298</v>
      </c>
      <c r="S35" s="65" t="s">
        <v>299</v>
      </c>
      <c r="T35" s="65" t="s">
        <v>276</v>
      </c>
      <c r="V35" s="65"/>
      <c r="W35" s="65" t="s">
        <v>297</v>
      </c>
      <c r="X35" s="65" t="s">
        <v>286</v>
      </c>
      <c r="Y35" s="65" t="s">
        <v>298</v>
      </c>
      <c r="Z35" s="65" t="s">
        <v>299</v>
      </c>
      <c r="AA35" s="65" t="s">
        <v>276</v>
      </c>
      <c r="AC35" s="65"/>
      <c r="AD35" s="65" t="s">
        <v>297</v>
      </c>
      <c r="AE35" s="65" t="s">
        <v>286</v>
      </c>
      <c r="AF35" s="65" t="s">
        <v>298</v>
      </c>
      <c r="AG35" s="65" t="s">
        <v>299</v>
      </c>
      <c r="AH35" s="65" t="s">
        <v>276</v>
      </c>
      <c r="AJ35" s="65"/>
      <c r="AK35" s="65" t="s">
        <v>297</v>
      </c>
      <c r="AL35" s="65" t="s">
        <v>286</v>
      </c>
      <c r="AM35" s="65" t="s">
        <v>298</v>
      </c>
      <c r="AN35" s="65" t="s">
        <v>299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688.54369999999994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1444.6228000000001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4536.1279999999997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3217.3085999999998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306.27285999999998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147.55121</v>
      </c>
    </row>
    <row r="43" spans="1:68" x14ac:dyDescent="0.3">
      <c r="A43" s="66" t="s">
        <v>309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288</v>
      </c>
      <c r="B44" s="67"/>
      <c r="C44" s="67"/>
      <c r="D44" s="67"/>
      <c r="E44" s="67"/>
      <c r="F44" s="67"/>
      <c r="H44" s="67" t="s">
        <v>282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281</v>
      </c>
      <c r="W44" s="67"/>
      <c r="X44" s="67"/>
      <c r="Y44" s="67"/>
      <c r="Z44" s="67"/>
      <c r="AA44" s="67"/>
      <c r="AC44" s="67" t="s">
        <v>283</v>
      </c>
      <c r="AD44" s="67"/>
      <c r="AE44" s="67"/>
      <c r="AF44" s="67"/>
      <c r="AG44" s="67"/>
      <c r="AH44" s="67"/>
      <c r="AJ44" s="67" t="s">
        <v>289</v>
      </c>
      <c r="AK44" s="67"/>
      <c r="AL44" s="67"/>
      <c r="AM44" s="67"/>
      <c r="AN44" s="67"/>
      <c r="AO44" s="67"/>
      <c r="AQ44" s="67" t="s">
        <v>310</v>
      </c>
      <c r="AR44" s="67"/>
      <c r="AS44" s="67"/>
      <c r="AT44" s="67"/>
      <c r="AU44" s="67"/>
      <c r="AV44" s="67"/>
      <c r="AX44" s="67" t="s">
        <v>311</v>
      </c>
      <c r="AY44" s="67"/>
      <c r="AZ44" s="67"/>
      <c r="BA44" s="67"/>
      <c r="BB44" s="67"/>
      <c r="BC44" s="67"/>
      <c r="BE44" s="67" t="s">
        <v>330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297</v>
      </c>
      <c r="C45" s="65" t="s">
        <v>286</v>
      </c>
      <c r="D45" s="65" t="s">
        <v>298</v>
      </c>
      <c r="E45" s="65" t="s">
        <v>299</v>
      </c>
      <c r="F45" s="65" t="s">
        <v>276</v>
      </c>
      <c r="H45" s="65"/>
      <c r="I45" s="65" t="s">
        <v>297</v>
      </c>
      <c r="J45" s="65" t="s">
        <v>286</v>
      </c>
      <c r="K45" s="65" t="s">
        <v>298</v>
      </c>
      <c r="L45" s="65" t="s">
        <v>299</v>
      </c>
      <c r="M45" s="65" t="s">
        <v>276</v>
      </c>
      <c r="O45" s="65"/>
      <c r="P45" s="65" t="s">
        <v>297</v>
      </c>
      <c r="Q45" s="65" t="s">
        <v>286</v>
      </c>
      <c r="R45" s="65" t="s">
        <v>298</v>
      </c>
      <c r="S45" s="65" t="s">
        <v>299</v>
      </c>
      <c r="T45" s="65" t="s">
        <v>276</v>
      </c>
      <c r="V45" s="65"/>
      <c r="W45" s="65" t="s">
        <v>297</v>
      </c>
      <c r="X45" s="65" t="s">
        <v>286</v>
      </c>
      <c r="Y45" s="65" t="s">
        <v>298</v>
      </c>
      <c r="Z45" s="65" t="s">
        <v>299</v>
      </c>
      <c r="AA45" s="65" t="s">
        <v>276</v>
      </c>
      <c r="AC45" s="65"/>
      <c r="AD45" s="65" t="s">
        <v>297</v>
      </c>
      <c r="AE45" s="65" t="s">
        <v>286</v>
      </c>
      <c r="AF45" s="65" t="s">
        <v>298</v>
      </c>
      <c r="AG45" s="65" t="s">
        <v>299</v>
      </c>
      <c r="AH45" s="65" t="s">
        <v>276</v>
      </c>
      <c r="AJ45" s="65"/>
      <c r="AK45" s="65" t="s">
        <v>297</v>
      </c>
      <c r="AL45" s="65" t="s">
        <v>286</v>
      </c>
      <c r="AM45" s="65" t="s">
        <v>298</v>
      </c>
      <c r="AN45" s="65" t="s">
        <v>299</v>
      </c>
      <c r="AO45" s="65" t="s">
        <v>276</v>
      </c>
      <c r="AQ45" s="65"/>
      <c r="AR45" s="65" t="s">
        <v>297</v>
      </c>
      <c r="AS45" s="65" t="s">
        <v>286</v>
      </c>
      <c r="AT45" s="65" t="s">
        <v>298</v>
      </c>
      <c r="AU45" s="65" t="s">
        <v>299</v>
      </c>
      <c r="AV45" s="65" t="s">
        <v>276</v>
      </c>
      <c r="AX45" s="65"/>
      <c r="AY45" s="65" t="s">
        <v>297</v>
      </c>
      <c r="AZ45" s="65" t="s">
        <v>286</v>
      </c>
      <c r="BA45" s="65" t="s">
        <v>298</v>
      </c>
      <c r="BB45" s="65" t="s">
        <v>299</v>
      </c>
      <c r="BC45" s="65" t="s">
        <v>276</v>
      </c>
      <c r="BE45" s="65"/>
      <c r="BF45" s="65" t="s">
        <v>297</v>
      </c>
      <c r="BG45" s="65" t="s">
        <v>286</v>
      </c>
      <c r="BH45" s="65" t="s">
        <v>298</v>
      </c>
      <c r="BI45" s="65" t="s">
        <v>299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17.051387999999999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13.064076</v>
      </c>
      <c r="O46" s="65" t="s">
        <v>312</v>
      </c>
      <c r="P46" s="65">
        <v>600</v>
      </c>
      <c r="Q46" s="65">
        <v>800</v>
      </c>
      <c r="R46" s="65">
        <v>0</v>
      </c>
      <c r="S46" s="65">
        <v>10000</v>
      </c>
      <c r="T46" s="65">
        <v>1025.258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0.14267083999999999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2.2608199999999998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201.59915000000001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104.60456000000001</v>
      </c>
      <c r="AX46" s="65" t="s">
        <v>313</v>
      </c>
      <c r="AY46" s="65"/>
      <c r="AZ46" s="65"/>
      <c r="BA46" s="65"/>
      <c r="BB46" s="65"/>
      <c r="BC46" s="65"/>
      <c r="BE46" s="65" t="s">
        <v>314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32" sqref="H3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284</v>
      </c>
      <c r="D2" s="61">
        <v>62</v>
      </c>
      <c r="E2" s="61">
        <v>2275.8726000000001</v>
      </c>
      <c r="F2" s="61">
        <v>268.05327999999997</v>
      </c>
      <c r="G2" s="61">
        <v>73.121290000000002</v>
      </c>
      <c r="H2" s="61">
        <v>32.952182999999998</v>
      </c>
      <c r="I2" s="61">
        <v>40.169105999999999</v>
      </c>
      <c r="J2" s="61">
        <v>96.237219999999994</v>
      </c>
      <c r="K2" s="61">
        <v>31.69971</v>
      </c>
      <c r="L2" s="61">
        <v>64.537505999999993</v>
      </c>
      <c r="M2" s="61">
        <v>19.933344000000002</v>
      </c>
      <c r="N2" s="61">
        <v>3.0166445</v>
      </c>
      <c r="O2" s="61">
        <v>10.681079</v>
      </c>
      <c r="P2" s="61">
        <v>1191.7355</v>
      </c>
      <c r="Q2" s="61">
        <v>23.013031000000002</v>
      </c>
      <c r="R2" s="61">
        <v>459.15893999999997</v>
      </c>
      <c r="S2" s="61">
        <v>214.44797</v>
      </c>
      <c r="T2" s="61">
        <v>2936.5311999999999</v>
      </c>
      <c r="U2" s="61">
        <v>8.6258669999999995</v>
      </c>
      <c r="V2" s="61">
        <v>22.398282999999999</v>
      </c>
      <c r="W2" s="61">
        <v>140.21222</v>
      </c>
      <c r="X2" s="61">
        <v>93.542050000000003</v>
      </c>
      <c r="Y2" s="61">
        <v>1.710531</v>
      </c>
      <c r="Z2" s="61">
        <v>1.8296045000000001</v>
      </c>
      <c r="AA2" s="61">
        <v>18.456879000000001</v>
      </c>
      <c r="AB2" s="61">
        <v>2.9618186999999998</v>
      </c>
      <c r="AC2" s="61">
        <v>447.7595</v>
      </c>
      <c r="AD2" s="61">
        <v>13.609368999999999</v>
      </c>
      <c r="AE2" s="61">
        <v>3.8042858000000002</v>
      </c>
      <c r="AF2" s="61">
        <v>3.0865049999999998</v>
      </c>
      <c r="AG2" s="61">
        <v>688.54369999999994</v>
      </c>
      <c r="AH2" s="61">
        <v>234.73357999999999</v>
      </c>
      <c r="AI2" s="61">
        <v>453.81011999999998</v>
      </c>
      <c r="AJ2" s="61">
        <v>1444.6228000000001</v>
      </c>
      <c r="AK2" s="61">
        <v>4536.1279999999997</v>
      </c>
      <c r="AL2" s="61">
        <v>306.27285999999998</v>
      </c>
      <c r="AM2" s="61">
        <v>3217.3085999999998</v>
      </c>
      <c r="AN2" s="61">
        <v>147.55121</v>
      </c>
      <c r="AO2" s="61">
        <v>17.051387999999999</v>
      </c>
      <c r="AP2" s="61">
        <v>9.5739750000000008</v>
      </c>
      <c r="AQ2" s="61">
        <v>7.4774136999999996</v>
      </c>
      <c r="AR2" s="61">
        <v>13.064076</v>
      </c>
      <c r="AS2" s="61">
        <v>1025.258</v>
      </c>
      <c r="AT2" s="61">
        <v>0.14267083999999999</v>
      </c>
      <c r="AU2" s="61">
        <v>2.2608199999999998</v>
      </c>
      <c r="AV2" s="61">
        <v>201.59915000000001</v>
      </c>
      <c r="AW2" s="61">
        <v>104.60456000000001</v>
      </c>
      <c r="AX2" s="61">
        <v>7.369937E-2</v>
      </c>
      <c r="AY2" s="61">
        <v>1.8213775999999999</v>
      </c>
      <c r="AZ2" s="61">
        <v>489.18831999999998</v>
      </c>
      <c r="BA2" s="61">
        <v>64.543205</v>
      </c>
      <c r="BB2" s="61">
        <v>22.507292</v>
      </c>
      <c r="BC2" s="61">
        <v>24.948391000000001</v>
      </c>
      <c r="BD2" s="61">
        <v>17.076015000000002</v>
      </c>
      <c r="BE2" s="61">
        <v>1.1875788</v>
      </c>
      <c r="BF2" s="61">
        <v>2.7815235</v>
      </c>
      <c r="BG2" s="61">
        <v>1.3877448000000001E-2</v>
      </c>
      <c r="BH2" s="61">
        <v>6.8325440000000001E-2</v>
      </c>
      <c r="BI2" s="61">
        <v>5.4436773000000001E-2</v>
      </c>
      <c r="BJ2" s="61">
        <v>0.19540073999999999</v>
      </c>
      <c r="BK2" s="61">
        <v>1.067496E-3</v>
      </c>
      <c r="BL2" s="61">
        <v>0.50840300000000005</v>
      </c>
      <c r="BM2" s="61">
        <v>3.7965152</v>
      </c>
      <c r="BN2" s="61">
        <v>0.58211743999999999</v>
      </c>
      <c r="BO2" s="61">
        <v>52.241259999999997</v>
      </c>
      <c r="BP2" s="61">
        <v>7.0926999999999998</v>
      </c>
      <c r="BQ2" s="61">
        <v>15.550393</v>
      </c>
      <c r="BR2" s="61">
        <v>66.277109999999993</v>
      </c>
      <c r="BS2" s="61">
        <v>43.856037000000001</v>
      </c>
      <c r="BT2" s="61">
        <v>5.0595283999999996</v>
      </c>
      <c r="BU2" s="61">
        <v>0.20504178000000001</v>
      </c>
      <c r="BV2" s="61">
        <v>0.11757078</v>
      </c>
      <c r="BW2" s="61">
        <v>0.47238943</v>
      </c>
      <c r="BX2" s="61">
        <v>1.8440049000000001</v>
      </c>
      <c r="BY2" s="61">
        <v>0.23047839000000001</v>
      </c>
      <c r="BZ2" s="61">
        <v>8.2500900000000003E-4</v>
      </c>
      <c r="CA2" s="61">
        <v>1.2445976999999999</v>
      </c>
      <c r="CB2" s="61">
        <v>5.9825030000000001E-2</v>
      </c>
      <c r="CC2" s="61">
        <v>0.22542789999999999</v>
      </c>
      <c r="CD2" s="61">
        <v>3.5580595000000002</v>
      </c>
      <c r="CE2" s="61">
        <v>0.12288143999999999</v>
      </c>
      <c r="CF2" s="61">
        <v>0.85192040000000002</v>
      </c>
      <c r="CG2" s="61">
        <v>1.2449999E-6</v>
      </c>
      <c r="CH2" s="61">
        <v>6.8816470000000005E-2</v>
      </c>
      <c r="CI2" s="61">
        <v>6.3708406000000002E-3</v>
      </c>
      <c r="CJ2" s="61">
        <v>8.1076320000000006</v>
      </c>
      <c r="CK2" s="61">
        <v>3.0873540000000001E-2</v>
      </c>
      <c r="CL2" s="61">
        <v>1.9104589999999999</v>
      </c>
      <c r="CM2" s="61">
        <v>3.4680065999999998</v>
      </c>
      <c r="CN2" s="61">
        <v>2734.8208</v>
      </c>
      <c r="CO2" s="61">
        <v>4721.5757000000003</v>
      </c>
      <c r="CP2" s="61">
        <v>3590.0922999999998</v>
      </c>
      <c r="CQ2" s="61">
        <v>1345.5847000000001</v>
      </c>
      <c r="CR2" s="61">
        <v>549.55695000000003</v>
      </c>
      <c r="CS2" s="61">
        <v>482.53705000000002</v>
      </c>
      <c r="CT2" s="61">
        <v>2618.6273999999999</v>
      </c>
      <c r="CU2" s="61">
        <v>1881.9335000000001</v>
      </c>
      <c r="CV2" s="61">
        <v>1409.5778</v>
      </c>
      <c r="CW2" s="61">
        <v>2220.0468999999998</v>
      </c>
      <c r="CX2" s="61">
        <v>545.96857</v>
      </c>
      <c r="CY2" s="61">
        <v>3166.8395999999998</v>
      </c>
      <c r="CZ2" s="61">
        <v>2041.4405999999999</v>
      </c>
      <c r="DA2" s="61">
        <v>3693.9443000000001</v>
      </c>
      <c r="DB2" s="61">
        <v>3364.1750000000002</v>
      </c>
      <c r="DC2" s="61">
        <v>5102.0619999999999</v>
      </c>
      <c r="DD2" s="61">
        <v>10088.877</v>
      </c>
      <c r="DE2" s="61">
        <v>2389.8119999999999</v>
      </c>
      <c r="DF2" s="61">
        <v>4021.6</v>
      </c>
      <c r="DG2" s="61">
        <v>2278.7094999999999</v>
      </c>
      <c r="DH2" s="61">
        <v>189.97412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64.543205</v>
      </c>
      <c r="B6">
        <f>BB2</f>
        <v>22.507292</v>
      </c>
      <c r="C6">
        <f>BC2</f>
        <v>24.948391000000001</v>
      </c>
      <c r="D6">
        <f>BD2</f>
        <v>17.076015000000002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21717</v>
      </c>
      <c r="C2" s="56">
        <f ca="1">YEAR(TODAY())-YEAR(B2)+IF(TODAY()&gt;=DATE(YEAR(TODAY()),MONTH(B2),DAY(B2)),0,-1)</f>
        <v>62</v>
      </c>
      <c r="E2" s="52">
        <v>160.19999999999999</v>
      </c>
      <c r="F2" s="53" t="s">
        <v>275</v>
      </c>
      <c r="G2" s="52">
        <v>55.6</v>
      </c>
      <c r="H2" s="51" t="s">
        <v>40</v>
      </c>
      <c r="I2" s="72">
        <f>ROUND(G3/E3^2,1)</f>
        <v>21.7</v>
      </c>
    </row>
    <row r="3" spans="1:9" x14ac:dyDescent="0.3">
      <c r="E3" s="51">
        <f>E2/100</f>
        <v>1.6019999999999999</v>
      </c>
      <c r="F3" s="51" t="s">
        <v>39</v>
      </c>
      <c r="G3" s="51">
        <f>G2</f>
        <v>55.6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44508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홍혜림, ID : H1900967)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09일 14:37:18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44508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62</v>
      </c>
      <c r="G12" s="94"/>
      <c r="H12" s="94"/>
      <c r="I12" s="94"/>
      <c r="K12" s="123">
        <f>'개인정보 및 신체계측 입력'!E2</f>
        <v>160.19999999999999</v>
      </c>
      <c r="L12" s="124"/>
      <c r="M12" s="117">
        <f>'개인정보 및 신체계측 입력'!G2</f>
        <v>55.6</v>
      </c>
      <c r="N12" s="118"/>
      <c r="O12" s="113" t="s">
        <v>270</v>
      </c>
      <c r="P12" s="107"/>
      <c r="Q12" s="90">
        <f>'개인정보 및 신체계측 입력'!I2</f>
        <v>21.7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홍혜림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61.281999999999996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16.716999999999999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22.001999999999999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0.7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18</v>
      </c>
      <c r="L72" s="36" t="s">
        <v>52</v>
      </c>
      <c r="M72" s="36">
        <f>ROUND('DRIs DATA'!K8,1)</f>
        <v>5.3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61.22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186.65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93.54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197.45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86.07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302.41000000000003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170.51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2021-11-09T05:51:00Z</dcterms:modified>
</cp:coreProperties>
</file>