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<sst xmlns="http://schemas.openxmlformats.org/spreadsheetml/2006/main" count="692" uniqueCount="343">
  <si>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</si>
  <si>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</si>
  <si>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</si>
  <si>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</si>
  <si>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</si>
  <si>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</si>
  <si>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</si>
  <si>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</si>
  <si>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</si>
  <si>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</si>
  <si>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</si>
  <si>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</si>
  <si>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</si>
  <si>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</si>
  <si>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</si>
  <si>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</si>
  <si>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</si>
  <si>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</si>
  <si>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</si>
  <si>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</si>
  <si>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</si>
  <si>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</si>
  <si>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</si>
  <si>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</si>
  <si>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</si>
  <si>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</si>
  <si>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</si>
  <si>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</si>
  <si>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</si>
  <si>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</si>
  <si>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</si>
  <si>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</si>
  <si>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</si>
  <si>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</si>
  <si>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</si>
  <si>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</si>
  <si>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</si>
  <si>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</si>
  <si>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</si>
  <si>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</si>
  <si>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</si>
  <si>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</si>
  <si>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</si>
  <si>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</si>
  <si>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</si>
  <si>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</si>
  <si>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</si>
  <si>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</si>
  <si>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</si>
  <si>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</si>
  <si>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</si>
  <si>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</si>
  <si>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</si>
  <si>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</si>
  <si>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</si>
  <si>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</si>
  <si>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</si>
  <si>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</si>
  <si>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</si>
  <si>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</si>
  <si>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</si>
  <si>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</si>
  <si>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</si>
  <si>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</si>
  <si>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</si>
  <si>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</si>
  <si>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</si>
  <si>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</si>
  <si>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</si>
  <si>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</si>
  <si>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</si>
  <si>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</si>
  <si>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</si>
  <si>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</si>
  <si>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</si>
  <si>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</si>
  <si>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</si>
  <si>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</si>
  <si>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</si>
  <si>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</si>
  <si>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</si>
  <si>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</si>
  <si>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</si>
  <si>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</si>
  <si>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</si>
  <si>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</si>
  <si>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</si>
  <si>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</si>
  <si>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</si>
  <si>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</si>
  <si>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</si>
  <si>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</si>
  <si>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</si>
  <si>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</si>
  <si>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</si>
  <si>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</si>
  <si>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</si>
  <si>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</si>
  <si>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</si>
  <si>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</si>
  <si>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</si>
  <si>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</si>
  <si>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</si>
  <si>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</si>
  <si>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</si>
  <si>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</si>
  <si>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</si>
  <si>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</si>
  <si>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</si>
  <si>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</si>
  <si>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</si>
  <si>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</si>
  <si>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</si>
  <si>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</si>
  <si>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</si>
  <si>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</si>
  <si>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</si>
  <si>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</si>
  <si>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</si>
  <si>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</si>
  <si>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</si>
  <si>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</si>
  <si>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</si>
  <si>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</si>
  <si>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</si>
  <si>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</si>
  <si>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</si>
  <si>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</si>
  <si>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</si>
  <si>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</si>
  <si>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</si>
  <si>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</si>
  <si>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</si>
  <si>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</si>
  <si>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</si>
  <si>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</si>
  <si>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</si>
  <si>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</si>
  <si>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</si>
  <si>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</si>
  <si>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</si>
  <si>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</si>
  <si>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</si>
  <si>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</si>
  <si>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</si>
  <si>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</si>
  <si>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</si>
  <si>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</si>
  <si>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</si>
  <si>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</si>
  <si>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</si>
  <si>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</si>
  <si>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</si>
  <si>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</si>
  <si>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</si>
  <si>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</si>
  <si>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</si>
  <si>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</si>
  <si>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</si>
  <si>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</si>
  <si>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</si>
  <si>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</si>
  <si>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</si>
  <si>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</si>
  <si>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</si>
  <si>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</si>
  <si>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</si>
  <si>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</si>
  <si>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</si>
  <si>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</si>
  <si>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</si>
  <si>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</si>
  <si>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</si>
  <si>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</si>
  <si>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</si>
  <si>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</si>
  <si>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</si>
  <si>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</si>
  <si>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</si>
  <si>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</si>
  <si>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</si>
  <si>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</si>
  <si>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</si>
  <si>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</si>
  <si>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</si>
  <si>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</si>
  <si>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</si>
  <si>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</si>
  <si>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</si>
  <si>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</si>
  <si>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</si>
  <si>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</si>
  <si>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</si>
  <si>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</si>
  <si>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</si>
  <si>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</si>
  <si>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</si>
  <si>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</si>
  <si>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</si>
  <si>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</si>
  <si>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</si>
  <si>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</si>
  <si>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</si>
  <si>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</si>
  <si>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</si>
  <si>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</si>
  <si>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</si>
  <si>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</si>
  <si>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</si>
  <si>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</si>
  <si>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</si>
  <si>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</si>
  <si>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</si>
  <si>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</si>
  <si>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</si>
  <si>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</si>
  <si>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</si>
  <si>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</si>
  <si>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</si>
  <si>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</si>
  <si>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</si>
  <si>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</si>
  <si>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</si>
  <si>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</si>
  <si>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</si>
  <si>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</si>
  <si>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</si>
  <si>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</si>
  <si>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</si>
  <si>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</si>
  <si>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</si>
  <si>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</si>
  <si>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</si>
  <si>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</si>
  <si>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</si>
  <si>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</si>
  <si>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</si>
  <si>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</si>
  <si>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</si>
  <si>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</si>
  <si>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</si>
  <si>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</si>
  <si>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</si>
  <si>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</si>
  <si>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</si>
  <si>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</si>
  <si>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</si>
  <si>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</si>
  <si>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</si>
  <si>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</si>
  <si>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</si>
  <si>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</si>
  <si>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</si>
  <si>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</si>
  <si>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</si>
  <si>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</si>
  <si>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</si>
  <si>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</si>
  <si>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</si>
  <si>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</si>
  <si>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</si>
  <si>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</si>
  <si>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</si>
  <si>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</si>
  <si>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</si>
  <si>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</si>
  <si>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</si>
  <si>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</si>
  <si>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</si>
  <si>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</si>
  <si>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</si>
  <si>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</si>
  <si>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</si>
  <si>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</si>
  <si>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</si>
  <si>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</si>
  <si>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</si>
  <si>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비타민B6</t>
    <phoneticPr fontId="1" type="noConversion"/>
  </si>
  <si>
    <t>열량영양소</t>
    <phoneticPr fontId="1" type="noConversion"/>
  </si>
  <si>
    <t>판토텐산</t>
    <phoneticPr fontId="1" type="noConversion"/>
  </si>
  <si>
    <t>다량 무기질</t>
    <phoneticPr fontId="1" type="noConversion"/>
  </si>
  <si>
    <t>아연</t>
    <phoneticPr fontId="1" type="noConversion"/>
  </si>
  <si>
    <t>F</t>
  </si>
  <si>
    <t>불포화지방산</t>
    <phoneticPr fontId="1" type="noConversion"/>
  </si>
  <si>
    <t>권장섭취량</t>
    <phoneticPr fontId="1" type="noConversion"/>
  </si>
  <si>
    <t>비타민B12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</si>
  <si>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</si>
  <si>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</si>
  <si>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</si>
  <si>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</si>
  <si>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</si>
  <si>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</si>
  <si>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</si>
  <si>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</si>
  <si>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</si>
  <si>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</si>
  <si>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</si>
  <si>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</si>
  <si>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</si>
  <si>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</si>
  <si>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</si>
  <si>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</si>
  <si>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</si>
  <si>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마그네슘</t>
    <phoneticPr fontId="1" type="noConversion"/>
  </si>
  <si>
    <t>미량 무기질</t>
    <phoneticPr fontId="1" type="noConversion"/>
  </si>
  <si>
    <t>몰리브덴</t>
    <phoneticPr fontId="1" type="noConversion"/>
  </si>
  <si>
    <t>크롬(ug/일)</t>
    <phoneticPr fontId="1" type="noConversion"/>
  </si>
  <si>
    <t>식이섬유</t>
    <phoneticPr fontId="1" type="noConversion"/>
  </si>
  <si>
    <t>필요추정량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</si>
  <si>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</si>
  <si>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</si>
  <si>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</si>
  <si>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</si>
  <si>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</si>
  <si>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</si>
  <si>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</si>
  <si>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</si>
  <si>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</si>
  <si>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</si>
  <si>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</si>
  <si>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엽산(μg DFE/일)</t>
    <phoneticPr fontId="1" type="noConversion"/>
  </si>
  <si>
    <t>지용성 비타민</t>
    <phoneticPr fontId="1" type="noConversion"/>
  </si>
  <si>
    <t>엽산</t>
    <phoneticPr fontId="1" type="noConversion"/>
  </si>
  <si>
    <t>(설문지 : FFQ 95문항 설문지, 사용자 : 서규명, ID : H1900968)</t>
  </si>
  <si>
    <t>2021년 11월 09일 14:38:55</t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</si>
  <si>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</si>
  <si>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</si>
  <si>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</si>
  <si>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</si>
  <si>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</si>
  <si>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</si>
  <si>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</si>
  <si>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상한섭취량</t>
    <phoneticPr fontId="1" type="noConversion"/>
  </si>
  <si>
    <t>평균필요량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</si>
  <si>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</si>
  <si>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</si>
  <si>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</si>
  <si>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</si>
  <si>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</si>
  <si>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</si>
  <si>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</si>
  <si>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H1900968</t>
  </si>
  <si>
    <t>서규명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</si>
</sst>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36.408929999999998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2896"/>
        <c:axId val="616890936"/>
      </c:barChart>
      <c:catAx>
        <c:axId val="61689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0936"/>
        <c:crosses val="autoZero"/>
        <c:auto val="1"/>
        <c:lblAlgn val="ctr"/>
        <c:lblOffset val="100"/>
        <c:noMultiLvlLbl val="0"/>
      </c:catAx>
      <c:valAx>
        <c:axId val="61689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1.57979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6816"/>
        <c:axId val="616897600"/>
      </c:barChart>
      <c:catAx>
        <c:axId val="6168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7600"/>
        <c:crosses val="autoZero"/>
        <c:auto val="1"/>
        <c:lblAlgn val="ctr"/>
        <c:lblOffset val="100"/>
        <c:noMultiLvlLbl val="0"/>
      </c:catAx>
      <c:valAx>
        <c:axId val="61689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2.5829048000000001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5248"/>
        <c:axId val="616895640"/>
      </c:barChart>
      <c:catAx>
        <c:axId val="6168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5640"/>
        <c:crosses val="autoZero"/>
        <c:auto val="1"/>
        <c:lblAlgn val="ctr"/>
        <c:lblOffset val="100"/>
        <c:noMultiLvlLbl val="0"/>
      </c:catAx>
      <c:valAx>
        <c:axId val="61689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706.13189999999997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017344"/>
        <c:axId val="603317472"/>
      </c:barChart>
      <c:catAx>
        <c:axId val="53301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7472"/>
        <c:crosses val="autoZero"/>
        <c:auto val="1"/>
        <c:lblAlgn val="ctr"/>
        <c:lblOffset val="100"/>
        <c:noMultiLvlLbl val="0"/>
      </c:catAx>
      <c:valAx>
        <c:axId val="60331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0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2057.4223999999999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120"/>
        <c:axId val="603313160"/>
      </c:barChart>
      <c:catAx>
        <c:axId val="60331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3160"/>
        <c:crosses val="autoZero"/>
        <c:auto val="1"/>
        <c:lblAlgn val="ctr"/>
        <c:lblOffset val="100"/>
        <c:noMultiLvlLbl val="0"/>
      </c:catAx>
      <c:valAx>
        <c:axId val="603313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91.446845999999994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904"/>
        <c:axId val="603312376"/>
      </c:barChart>
      <c:catAx>
        <c:axId val="60331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2376"/>
        <c:crosses val="autoZero"/>
        <c:auto val="1"/>
        <c:lblAlgn val="ctr"/>
        <c:lblOffset val="100"/>
        <c:noMultiLvlLbl val="0"/>
      </c:catAx>
      <c:valAx>
        <c:axId val="60331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83.204700000000003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3944"/>
        <c:axId val="603313552"/>
      </c:barChart>
      <c:catAx>
        <c:axId val="60331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3552"/>
        <c:crosses val="autoZero"/>
        <c:auto val="1"/>
        <c:lblAlgn val="ctr"/>
        <c:lblOffset val="100"/>
        <c:noMultiLvlLbl val="0"/>
      </c:catAx>
      <c:valAx>
        <c:axId val="60331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6.9997606000000001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512"/>
        <c:axId val="603312768"/>
      </c:barChart>
      <c:catAx>
        <c:axId val="60331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2768"/>
        <c:crosses val="autoZero"/>
        <c:auto val="1"/>
        <c:lblAlgn val="ctr"/>
        <c:lblOffset val="100"/>
        <c:noMultiLvlLbl val="0"/>
      </c:catAx>
      <c:valAx>
        <c:axId val="603312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412.54153000000002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9040"/>
        <c:axId val="603317864"/>
      </c:barChart>
      <c:catAx>
        <c:axId val="60331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7864"/>
        <c:crosses val="autoZero"/>
        <c:auto val="1"/>
        <c:lblAlgn val="ctr"/>
        <c:lblOffset val="100"/>
        <c:noMultiLvlLbl val="0"/>
      </c:catAx>
      <c:valAx>
        <c:axId val="603317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6.9831097000000002E-3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6688"/>
        <c:axId val="603318256"/>
      </c:barChart>
      <c:catAx>
        <c:axId val="6033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8256"/>
        <c:crosses val="autoZero"/>
        <c:auto val="1"/>
        <c:lblAlgn val="ctr"/>
        <c:lblOffset val="100"/>
        <c:noMultiLvlLbl val="0"/>
      </c:catAx>
      <c:valAx>
        <c:axId val="60331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2.8615490000000001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3880"/>
        <c:axId val="603405840"/>
      </c:barChart>
      <c:catAx>
        <c:axId val="60340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5840"/>
        <c:crosses val="autoZero"/>
        <c:auto val="1"/>
        <c:lblAlgn val="ctr"/>
        <c:lblOffset val="100"/>
        <c:noMultiLvlLbl val="0"/>
      </c:catAx>
      <c:valAx>
        <c:axId val="60340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17.576595000000001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8584"/>
        <c:axId val="616885448"/>
      </c:barChart>
      <c:catAx>
        <c:axId val="61688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5448"/>
        <c:crosses val="autoZero"/>
        <c:auto val="1"/>
        <c:lblAlgn val="ctr"/>
        <c:lblOffset val="100"/>
        <c:noMultiLvlLbl val="0"/>
      </c:catAx>
      <c:valAx>
        <c:axId val="616885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456.77109999999999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6232"/>
        <c:axId val="603404272"/>
      </c:barChart>
      <c:catAx>
        <c:axId val="60340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4272"/>
        <c:crosses val="autoZero"/>
        <c:auto val="1"/>
        <c:lblAlgn val="ctr"/>
        <c:lblOffset val="100"/>
        <c:noMultiLvlLbl val="0"/>
      </c:catAx>
      <c:valAx>
        <c:axId val="60340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48.619984000000002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1528"/>
        <c:axId val="603399176"/>
      </c:barChart>
      <c:catAx>
        <c:axId val="60340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99176"/>
        <c:crosses val="autoZero"/>
        <c:auto val="1"/>
        <c:lblAlgn val="ctr"/>
        <c:lblOffset val="100"/>
        <c:noMultiLvlLbl val="0"/>
      </c:catAx>
      <c:valAx>
        <c:axId val="60339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5.0039999999999996</c:v>
                </c:pt>
                <c:pt idx="1">
                  <c:v>5.79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405056"/>
        <c:axId val="603403096"/>
      </c:barChart>
      <c:catAx>
        <c:axId val="60340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3096"/>
        <c:crosses val="autoZero"/>
        <c:auto val="1"/>
        <c:lblAlgn val="ctr"/>
        <c:lblOffset val="100"/>
        <c:noMultiLvlLbl val="0"/>
      </c:catAx>
      <c:valAx>
        <c:axId val="60340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3.8205013000000001</c:v>
                </c:pt>
                <c:pt idx="1">
                  <c:v>3.8013545999999998</c:v>
                </c:pt>
                <c:pt idx="2">
                  <c:v>4.8723080000000003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274.86180000000002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0744"/>
        <c:axId val="603398392"/>
      </c:barChart>
      <c:catAx>
        <c:axId val="60340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98392"/>
        <c:crosses val="autoZero"/>
        <c:auto val="1"/>
        <c:lblAlgn val="ctr"/>
        <c:lblOffset val="100"/>
        <c:noMultiLvlLbl val="0"/>
      </c:catAx>
      <c:valAx>
        <c:axId val="60339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9.0968440000000008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99568"/>
        <c:axId val="603407408"/>
      </c:barChart>
      <c:catAx>
        <c:axId val="60339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7408"/>
        <c:crosses val="autoZero"/>
        <c:auto val="1"/>
        <c:lblAlgn val="ctr"/>
        <c:lblOffset val="100"/>
        <c:noMultiLvlLbl val="0"/>
      </c:catAx>
      <c:valAx>
        <c:axId val="60340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9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83.463999999999999</c:v>
                </c:pt>
                <c:pt idx="1">
                  <c:v>5.0670000000000002</c:v>
                </c:pt>
                <c:pt idx="2">
                  <c:v>11.468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400352"/>
        <c:axId val="603409368"/>
      </c:barChart>
      <c:catAx>
        <c:axId val="6034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9368"/>
        <c:crosses val="autoZero"/>
        <c:auto val="1"/>
        <c:lblAlgn val="ctr"/>
        <c:lblOffset val="100"/>
        <c:noMultiLvlLbl val="0"/>
      </c:catAx>
      <c:valAx>
        <c:axId val="60340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1361.6632999999999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3488"/>
        <c:axId val="603407800"/>
      </c:barChart>
      <c:catAx>
        <c:axId val="6034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7800"/>
        <c:crosses val="autoZero"/>
        <c:auto val="1"/>
        <c:lblAlgn val="ctr"/>
        <c:lblOffset val="100"/>
        <c:noMultiLvlLbl val="0"/>
      </c:catAx>
      <c:valAx>
        <c:axId val="603407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91.306479999999993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1920"/>
        <c:axId val="603408192"/>
      </c:barChart>
      <c:catAx>
        <c:axId val="60340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8192"/>
        <c:crosses val="autoZero"/>
        <c:auto val="1"/>
        <c:lblAlgn val="ctr"/>
        <c:lblOffset val="100"/>
        <c:noMultiLvlLbl val="0"/>
      </c:catAx>
      <c:valAx>
        <c:axId val="60340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263.66897999999998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2312"/>
        <c:axId val="603409760"/>
      </c:barChart>
      <c:catAx>
        <c:axId val="60340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9760"/>
        <c:crosses val="autoZero"/>
        <c:auto val="1"/>
        <c:lblAlgn val="ctr"/>
        <c:lblOffset val="100"/>
        <c:noMultiLvlLbl val="0"/>
      </c:catAx>
      <c:valAx>
        <c:axId val="60340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0.82135564000000005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3096"/>
        <c:axId val="616884272"/>
      </c:barChart>
      <c:catAx>
        <c:axId val="6168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4272"/>
        <c:crosses val="autoZero"/>
        <c:auto val="1"/>
        <c:lblAlgn val="ctr"/>
        <c:lblOffset val="100"/>
        <c:noMultiLvlLbl val="0"/>
      </c:catAx>
      <c:valAx>
        <c:axId val="61688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2898.4683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98000"/>
        <c:axId val="603411328"/>
      </c:barChart>
      <c:catAx>
        <c:axId val="60339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1328"/>
        <c:crosses val="autoZero"/>
        <c:auto val="1"/>
        <c:lblAlgn val="ctr"/>
        <c:lblOffset val="100"/>
        <c:noMultiLvlLbl val="0"/>
      </c:catAx>
      <c:valAx>
        <c:axId val="60341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9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8.397964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13288"/>
        <c:axId val="603410544"/>
      </c:barChart>
      <c:catAx>
        <c:axId val="60341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0544"/>
        <c:crosses val="autoZero"/>
        <c:auto val="1"/>
        <c:lblAlgn val="ctr"/>
        <c:lblOffset val="100"/>
        <c:noMultiLvlLbl val="0"/>
      </c:catAx>
      <c:valAx>
        <c:axId val="60341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1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0.99487864999999998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13680"/>
        <c:axId val="603410936"/>
      </c:barChart>
      <c:catAx>
        <c:axId val="60341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0936"/>
        <c:crosses val="autoZero"/>
        <c:auto val="1"/>
        <c:lblAlgn val="ctr"/>
        <c:lblOffset val="100"/>
        <c:noMultiLvlLbl val="0"/>
      </c:catAx>
      <c:valAx>
        <c:axId val="60341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1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140.33595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3288"/>
        <c:axId val="616884664"/>
      </c:barChart>
      <c:catAx>
        <c:axId val="61689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4664"/>
        <c:crosses val="autoZero"/>
        <c:auto val="1"/>
        <c:lblAlgn val="ctr"/>
        <c:lblOffset val="100"/>
        <c:noMultiLvlLbl val="0"/>
      </c:catAx>
      <c:valAx>
        <c:axId val="61688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0.75364154999999999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2704"/>
        <c:axId val="616885840"/>
      </c:barChart>
      <c:catAx>
        <c:axId val="6168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5840"/>
        <c:crosses val="autoZero"/>
        <c:auto val="1"/>
        <c:lblAlgn val="ctr"/>
        <c:lblOffset val="100"/>
        <c:noMultiLvlLbl val="0"/>
      </c:catAx>
      <c:valAx>
        <c:axId val="61688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8.3178260000000002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7800"/>
        <c:axId val="616893680"/>
      </c:barChart>
      <c:catAx>
        <c:axId val="61688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3680"/>
        <c:crosses val="autoZero"/>
        <c:auto val="1"/>
        <c:lblAlgn val="ctr"/>
        <c:lblOffset val="100"/>
        <c:noMultiLvlLbl val="0"/>
      </c:catAx>
      <c:valAx>
        <c:axId val="61689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0.99487864999999998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8976"/>
        <c:axId val="616889368"/>
      </c:barChart>
      <c:catAx>
        <c:axId val="61688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9368"/>
        <c:crosses val="autoZero"/>
        <c:auto val="1"/>
        <c:lblAlgn val="ctr"/>
        <c:lblOffset val="100"/>
        <c:noMultiLvlLbl val="0"/>
      </c:catAx>
      <c:valAx>
        <c:axId val="61688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342.85068000000001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4072"/>
        <c:axId val="616894464"/>
      </c:barChart>
      <c:catAx>
        <c:axId val="61689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4464"/>
        <c:crosses val="autoZero"/>
        <c:auto val="1"/>
        <c:lblAlgn val="ctr"/>
        <c:lblOffset val="100"/>
        <c:noMultiLvlLbl val="0"/>
      </c:catAx>
      <c:valAx>
        <c:axId val="61689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2.9577262000000002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7208"/>
        <c:axId val="616897992"/>
      </c:barChart>
      <c:catAx>
        <c:axId val="6168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7992"/>
        <c:crosses val="autoZero"/>
        <c:auto val="1"/>
        <c:lblAlgn val="ctr"/>
        <c:lblOffset val="100"/>
        <c:noMultiLvlLbl val="0"/>
      </c:catAx>
      <c:valAx>
        <c:axId val="61689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서규명, ID : H1900968)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09일 14:38:55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1361.6632999999999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36.408929999999998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17.576595000000001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83.463999999999999</v>
      </c>
      <c r="G8" s="59">
        <f>'DRIs DATA 입력'!G8</f>
        <v>5.0670000000000002</v>
      </c>
      <c r="H8" s="59">
        <f>'DRIs DATA 입력'!H8</f>
        <v>11.468</v>
      </c>
      <c r="I8" s="46"/>
      <c r="J8" s="59" t="s">
        <v>215</v>
      </c>
      <c r="K8" s="59">
        <f>'DRIs DATA 입력'!K8</f>
        <v>5.0039999999999996</v>
      </c>
      <c r="L8" s="59">
        <f>'DRIs DATA 입력'!L8</f>
        <v>5.79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274.86180000000002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9.0968440000000008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0.82135564000000005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140.33595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91.306479999999993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0.92434870000000002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0.75364154999999999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8.3178260000000002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0.99487864999999998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342.85068000000001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2.9577262000000002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1.57979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2.5829048000000001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263.66897999999998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706.13189999999997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2898.4683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2057.4223999999999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91.446845999999994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83.204700000000003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8.397964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6.9997606000000001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412.54153000000002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6.9831097000000002E-3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2.8615490000000001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456.77109999999999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48.619984000000002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7" sqref="H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288</v>
      </c>
      <c r="B1" s="61" t="s">
        <v>323</v>
      </c>
      <c r="G1" s="62" t="s">
        <v>289</v>
      </c>
      <c r="H1" s="61" t="s">
        <v>324</v>
      </c>
    </row>
    <row r="3" spans="1:27" x14ac:dyDescent="0.3">
      <c r="A3" s="68" t="s">
        <v>290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291</v>
      </c>
      <c r="B4" s="67"/>
      <c r="C4" s="67"/>
      <c r="E4" s="69" t="s">
        <v>278</v>
      </c>
      <c r="F4" s="70"/>
      <c r="G4" s="70"/>
      <c r="H4" s="71"/>
      <c r="J4" s="69" t="s">
        <v>283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307</v>
      </c>
      <c r="V4" s="67"/>
      <c r="W4" s="67"/>
      <c r="X4" s="67"/>
      <c r="Y4" s="67"/>
      <c r="Z4" s="67"/>
    </row>
    <row r="5" spans="1:27" x14ac:dyDescent="0.3">
      <c r="A5" s="65"/>
      <c r="B5" s="65" t="s">
        <v>308</v>
      </c>
      <c r="C5" s="65" t="s">
        <v>276</v>
      </c>
      <c r="E5" s="65"/>
      <c r="F5" s="65" t="s">
        <v>49</v>
      </c>
      <c r="G5" s="65" t="s">
        <v>292</v>
      </c>
      <c r="H5" s="65" t="s">
        <v>45</v>
      </c>
      <c r="J5" s="65"/>
      <c r="K5" s="65" t="s">
        <v>293</v>
      </c>
      <c r="L5" s="65" t="s">
        <v>294</v>
      </c>
      <c r="N5" s="65"/>
      <c r="O5" s="65" t="s">
        <v>295</v>
      </c>
      <c r="P5" s="65" t="s">
        <v>284</v>
      </c>
      <c r="Q5" s="65" t="s">
        <v>296</v>
      </c>
      <c r="R5" s="65" t="s">
        <v>297</v>
      </c>
      <c r="S5" s="65" t="s">
        <v>276</v>
      </c>
      <c r="U5" s="65"/>
      <c r="V5" s="65" t="s">
        <v>295</v>
      </c>
      <c r="W5" s="65" t="s">
        <v>284</v>
      </c>
      <c r="X5" s="65" t="s">
        <v>296</v>
      </c>
      <c r="Y5" s="65" t="s">
        <v>297</v>
      </c>
      <c r="Z5" s="65" t="s">
        <v>276</v>
      </c>
    </row>
    <row r="6" spans="1:27" x14ac:dyDescent="0.3">
      <c r="A6" s="65" t="s">
        <v>291</v>
      </c>
      <c r="B6" s="65">
        <v>1800</v>
      </c>
      <c r="C6" s="65">
        <v>1361.6632999999999</v>
      </c>
      <c r="E6" s="65" t="s">
        <v>309</v>
      </c>
      <c r="F6" s="65">
        <v>55</v>
      </c>
      <c r="G6" s="65">
        <v>15</v>
      </c>
      <c r="H6" s="65">
        <v>7</v>
      </c>
      <c r="J6" s="65" t="s">
        <v>309</v>
      </c>
      <c r="K6" s="65">
        <v>0.1</v>
      </c>
      <c r="L6" s="65">
        <v>4</v>
      </c>
      <c r="N6" s="65" t="s">
        <v>310</v>
      </c>
      <c r="O6" s="65">
        <v>40</v>
      </c>
      <c r="P6" s="65">
        <v>50</v>
      </c>
      <c r="Q6" s="65">
        <v>0</v>
      </c>
      <c r="R6" s="65">
        <v>0</v>
      </c>
      <c r="S6" s="65">
        <v>36.408929999999998</v>
      </c>
      <c r="U6" s="65" t="s">
        <v>311</v>
      </c>
      <c r="V6" s="65">
        <v>0</v>
      </c>
      <c r="W6" s="65">
        <v>0</v>
      </c>
      <c r="X6" s="65">
        <v>20</v>
      </c>
      <c r="Y6" s="65">
        <v>0</v>
      </c>
      <c r="Z6" s="65">
        <v>17.576595000000001</v>
      </c>
    </row>
    <row r="7" spans="1:27" x14ac:dyDescent="0.3">
      <c r="E7" s="65" t="s">
        <v>312</v>
      </c>
      <c r="F7" s="65">
        <v>65</v>
      </c>
      <c r="G7" s="65">
        <v>30</v>
      </c>
      <c r="H7" s="65">
        <v>20</v>
      </c>
      <c r="J7" s="65" t="s">
        <v>312</v>
      </c>
      <c r="K7" s="65">
        <v>1</v>
      </c>
      <c r="L7" s="65">
        <v>10</v>
      </c>
    </row>
    <row r="8" spans="1:27" x14ac:dyDescent="0.3">
      <c r="E8" s="65" t="s">
        <v>313</v>
      </c>
      <c r="F8" s="65">
        <v>83.463999999999999</v>
      </c>
      <c r="G8" s="65">
        <v>5.0670000000000002</v>
      </c>
      <c r="H8" s="65">
        <v>11.468</v>
      </c>
      <c r="J8" s="65" t="s">
        <v>313</v>
      </c>
      <c r="K8" s="65">
        <v>5.0039999999999996</v>
      </c>
      <c r="L8" s="65">
        <v>5.79</v>
      </c>
    </row>
    <row r="13" spans="1:27" x14ac:dyDescent="0.3">
      <c r="A13" s="66" t="s">
        <v>321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314</v>
      </c>
      <c r="B14" s="67"/>
      <c r="C14" s="67"/>
      <c r="D14" s="67"/>
      <c r="E14" s="67"/>
      <c r="F14" s="67"/>
      <c r="H14" s="67" t="s">
        <v>315</v>
      </c>
      <c r="I14" s="67"/>
      <c r="J14" s="67"/>
      <c r="K14" s="67"/>
      <c r="L14" s="67"/>
      <c r="M14" s="67"/>
      <c r="O14" s="67" t="s">
        <v>316</v>
      </c>
      <c r="P14" s="67"/>
      <c r="Q14" s="67"/>
      <c r="R14" s="67"/>
      <c r="S14" s="67"/>
      <c r="T14" s="67"/>
      <c r="V14" s="67" t="s">
        <v>317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295</v>
      </c>
      <c r="C15" s="65" t="s">
        <v>284</v>
      </c>
      <c r="D15" s="65" t="s">
        <v>296</v>
      </c>
      <c r="E15" s="65" t="s">
        <v>297</v>
      </c>
      <c r="F15" s="65" t="s">
        <v>276</v>
      </c>
      <c r="H15" s="65"/>
      <c r="I15" s="65" t="s">
        <v>295</v>
      </c>
      <c r="J15" s="65" t="s">
        <v>284</v>
      </c>
      <c r="K15" s="65" t="s">
        <v>296</v>
      </c>
      <c r="L15" s="65" t="s">
        <v>297</v>
      </c>
      <c r="M15" s="65" t="s">
        <v>276</v>
      </c>
      <c r="O15" s="65"/>
      <c r="P15" s="65" t="s">
        <v>295</v>
      </c>
      <c r="Q15" s="65" t="s">
        <v>284</v>
      </c>
      <c r="R15" s="65" t="s">
        <v>296</v>
      </c>
      <c r="S15" s="65" t="s">
        <v>297</v>
      </c>
      <c r="T15" s="65" t="s">
        <v>276</v>
      </c>
      <c r="V15" s="65"/>
      <c r="W15" s="65" t="s">
        <v>295</v>
      </c>
      <c r="X15" s="65" t="s">
        <v>284</v>
      </c>
      <c r="Y15" s="65" t="s">
        <v>296</v>
      </c>
      <c r="Z15" s="65" t="s">
        <v>297</v>
      </c>
      <c r="AA15" s="65" t="s">
        <v>276</v>
      </c>
    </row>
    <row r="16" spans="1:27" x14ac:dyDescent="0.3">
      <c r="A16" s="65" t="s">
        <v>318</v>
      </c>
      <c r="B16" s="65">
        <v>430</v>
      </c>
      <c r="C16" s="65">
        <v>600</v>
      </c>
      <c r="D16" s="65">
        <v>0</v>
      </c>
      <c r="E16" s="65">
        <v>3000</v>
      </c>
      <c r="F16" s="65">
        <v>274.86180000000002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9.0968440000000008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0.82135564000000005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140.33595</v>
      </c>
    </row>
    <row r="23" spans="1:62" x14ac:dyDescent="0.3">
      <c r="A23" s="66" t="s">
        <v>298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319</v>
      </c>
      <c r="B24" s="67"/>
      <c r="C24" s="67"/>
      <c r="D24" s="67"/>
      <c r="E24" s="67"/>
      <c r="F24" s="67"/>
      <c r="H24" s="67" t="s">
        <v>299</v>
      </c>
      <c r="I24" s="67"/>
      <c r="J24" s="67"/>
      <c r="K24" s="67"/>
      <c r="L24" s="67"/>
      <c r="M24" s="67"/>
      <c r="O24" s="67" t="s">
        <v>300</v>
      </c>
      <c r="P24" s="67"/>
      <c r="Q24" s="67"/>
      <c r="R24" s="67"/>
      <c r="S24" s="67"/>
      <c r="T24" s="67"/>
      <c r="V24" s="67" t="s">
        <v>301</v>
      </c>
      <c r="W24" s="67"/>
      <c r="X24" s="67"/>
      <c r="Y24" s="67"/>
      <c r="Z24" s="67"/>
      <c r="AA24" s="67"/>
      <c r="AC24" s="67" t="s">
        <v>277</v>
      </c>
      <c r="AD24" s="67"/>
      <c r="AE24" s="67"/>
      <c r="AF24" s="67"/>
      <c r="AG24" s="67"/>
      <c r="AH24" s="67"/>
      <c r="AJ24" s="67" t="s">
        <v>322</v>
      </c>
      <c r="AK24" s="67"/>
      <c r="AL24" s="67"/>
      <c r="AM24" s="67"/>
      <c r="AN24" s="67"/>
      <c r="AO24" s="67"/>
      <c r="AQ24" s="67" t="s">
        <v>285</v>
      </c>
      <c r="AR24" s="67"/>
      <c r="AS24" s="67"/>
      <c r="AT24" s="67"/>
      <c r="AU24" s="67"/>
      <c r="AV24" s="67"/>
      <c r="AX24" s="67" t="s">
        <v>279</v>
      </c>
      <c r="AY24" s="67"/>
      <c r="AZ24" s="67"/>
      <c r="BA24" s="67"/>
      <c r="BB24" s="67"/>
      <c r="BC24" s="67"/>
      <c r="BE24" s="67" t="s">
        <v>302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295</v>
      </c>
      <c r="C25" s="65" t="s">
        <v>284</v>
      </c>
      <c r="D25" s="65" t="s">
        <v>296</v>
      </c>
      <c r="E25" s="65" t="s">
        <v>297</v>
      </c>
      <c r="F25" s="65" t="s">
        <v>276</v>
      </c>
      <c r="H25" s="65"/>
      <c r="I25" s="65" t="s">
        <v>295</v>
      </c>
      <c r="J25" s="65" t="s">
        <v>284</v>
      </c>
      <c r="K25" s="65" t="s">
        <v>296</v>
      </c>
      <c r="L25" s="65" t="s">
        <v>297</v>
      </c>
      <c r="M25" s="65" t="s">
        <v>276</v>
      </c>
      <c r="O25" s="65"/>
      <c r="P25" s="65" t="s">
        <v>295</v>
      </c>
      <c r="Q25" s="65" t="s">
        <v>284</v>
      </c>
      <c r="R25" s="65" t="s">
        <v>296</v>
      </c>
      <c r="S25" s="65" t="s">
        <v>297</v>
      </c>
      <c r="T25" s="65" t="s">
        <v>276</v>
      </c>
      <c r="V25" s="65"/>
      <c r="W25" s="65" t="s">
        <v>295</v>
      </c>
      <c r="X25" s="65" t="s">
        <v>284</v>
      </c>
      <c r="Y25" s="65" t="s">
        <v>296</v>
      </c>
      <c r="Z25" s="65" t="s">
        <v>297</v>
      </c>
      <c r="AA25" s="65" t="s">
        <v>276</v>
      </c>
      <c r="AC25" s="65"/>
      <c r="AD25" s="65" t="s">
        <v>295</v>
      </c>
      <c r="AE25" s="65" t="s">
        <v>284</v>
      </c>
      <c r="AF25" s="65" t="s">
        <v>296</v>
      </c>
      <c r="AG25" s="65" t="s">
        <v>297</v>
      </c>
      <c r="AH25" s="65" t="s">
        <v>276</v>
      </c>
      <c r="AJ25" s="65"/>
      <c r="AK25" s="65" t="s">
        <v>295</v>
      </c>
      <c r="AL25" s="65" t="s">
        <v>284</v>
      </c>
      <c r="AM25" s="65" t="s">
        <v>296</v>
      </c>
      <c r="AN25" s="65" t="s">
        <v>297</v>
      </c>
      <c r="AO25" s="65" t="s">
        <v>276</v>
      </c>
      <c r="AQ25" s="65"/>
      <c r="AR25" s="65" t="s">
        <v>295</v>
      </c>
      <c r="AS25" s="65" t="s">
        <v>325</v>
      </c>
      <c r="AT25" s="65" t="s">
        <v>326</v>
      </c>
      <c r="AU25" s="65" t="s">
        <v>297</v>
      </c>
      <c r="AV25" s="65" t="s">
        <v>276</v>
      </c>
      <c r="AX25" s="65"/>
      <c r="AY25" s="65" t="s">
        <v>295</v>
      </c>
      <c r="AZ25" s="65" t="s">
        <v>325</v>
      </c>
      <c r="BA25" s="65" t="s">
        <v>326</v>
      </c>
      <c r="BB25" s="65" t="s">
        <v>297</v>
      </c>
      <c r="BC25" s="65" t="s">
        <v>276</v>
      </c>
      <c r="BE25" s="65"/>
      <c r="BF25" s="65" t="s">
        <v>295</v>
      </c>
      <c r="BG25" s="65" t="s">
        <v>325</v>
      </c>
      <c r="BH25" s="65" t="s">
        <v>296</v>
      </c>
      <c r="BI25" s="65" t="s">
        <v>297</v>
      </c>
      <c r="BJ25" s="65" t="s">
        <v>327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91.306479999999993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0.92434870000000002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0.75364154999999999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8.3178260000000002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0.99487864999999998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342.85068000000001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2.9577262000000002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1.57979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2.5829048000000001</v>
      </c>
    </row>
    <row r="33" spans="1:68" x14ac:dyDescent="0.3">
      <c r="A33" s="66" t="s">
        <v>280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328</v>
      </c>
      <c r="I34" s="67"/>
      <c r="J34" s="67"/>
      <c r="K34" s="67"/>
      <c r="L34" s="67"/>
      <c r="M34" s="67"/>
      <c r="O34" s="67" t="s">
        <v>329</v>
      </c>
      <c r="P34" s="67"/>
      <c r="Q34" s="67"/>
      <c r="R34" s="67"/>
      <c r="S34" s="67"/>
      <c r="T34" s="67"/>
      <c r="V34" s="67" t="s">
        <v>330</v>
      </c>
      <c r="W34" s="67"/>
      <c r="X34" s="67"/>
      <c r="Y34" s="67"/>
      <c r="Z34" s="67"/>
      <c r="AA34" s="67"/>
      <c r="AC34" s="67" t="s">
        <v>331</v>
      </c>
      <c r="AD34" s="67"/>
      <c r="AE34" s="67"/>
      <c r="AF34" s="67"/>
      <c r="AG34" s="67"/>
      <c r="AH34" s="67"/>
      <c r="AJ34" s="67" t="s">
        <v>303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295</v>
      </c>
      <c r="C35" s="65" t="s">
        <v>325</v>
      </c>
      <c r="D35" s="65" t="s">
        <v>296</v>
      </c>
      <c r="E35" s="65" t="s">
        <v>332</v>
      </c>
      <c r="F35" s="65" t="s">
        <v>276</v>
      </c>
      <c r="H35" s="65"/>
      <c r="I35" s="65" t="s">
        <v>295</v>
      </c>
      <c r="J35" s="65" t="s">
        <v>284</v>
      </c>
      <c r="K35" s="65" t="s">
        <v>296</v>
      </c>
      <c r="L35" s="65" t="s">
        <v>297</v>
      </c>
      <c r="M35" s="65" t="s">
        <v>276</v>
      </c>
      <c r="O35" s="65"/>
      <c r="P35" s="65" t="s">
        <v>295</v>
      </c>
      <c r="Q35" s="65" t="s">
        <v>284</v>
      </c>
      <c r="R35" s="65" t="s">
        <v>326</v>
      </c>
      <c r="S35" s="65" t="s">
        <v>297</v>
      </c>
      <c r="T35" s="65" t="s">
        <v>276</v>
      </c>
      <c r="V35" s="65"/>
      <c r="W35" s="65" t="s">
        <v>333</v>
      </c>
      <c r="X35" s="65" t="s">
        <v>284</v>
      </c>
      <c r="Y35" s="65" t="s">
        <v>296</v>
      </c>
      <c r="Z35" s="65" t="s">
        <v>332</v>
      </c>
      <c r="AA35" s="65" t="s">
        <v>327</v>
      </c>
      <c r="AC35" s="65"/>
      <c r="AD35" s="65" t="s">
        <v>295</v>
      </c>
      <c r="AE35" s="65" t="s">
        <v>284</v>
      </c>
      <c r="AF35" s="65" t="s">
        <v>296</v>
      </c>
      <c r="AG35" s="65" t="s">
        <v>297</v>
      </c>
      <c r="AH35" s="65" t="s">
        <v>276</v>
      </c>
      <c r="AJ35" s="65"/>
      <c r="AK35" s="65" t="s">
        <v>295</v>
      </c>
      <c r="AL35" s="65" t="s">
        <v>325</v>
      </c>
      <c r="AM35" s="65" t="s">
        <v>326</v>
      </c>
      <c r="AN35" s="65" t="s">
        <v>297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263.66897999999998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706.13189999999997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2898.4683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2057.4223999999999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91.446845999999994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83.204700000000003</v>
      </c>
    </row>
    <row r="43" spans="1:68" x14ac:dyDescent="0.3">
      <c r="A43" s="66" t="s">
        <v>304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286</v>
      </c>
      <c r="B44" s="67"/>
      <c r="C44" s="67"/>
      <c r="D44" s="67"/>
      <c r="E44" s="67"/>
      <c r="F44" s="67"/>
      <c r="H44" s="67" t="s">
        <v>281</v>
      </c>
      <c r="I44" s="67"/>
      <c r="J44" s="67"/>
      <c r="K44" s="67"/>
      <c r="L44" s="67"/>
      <c r="M44" s="67"/>
      <c r="O44" s="67" t="s">
        <v>334</v>
      </c>
      <c r="P44" s="67"/>
      <c r="Q44" s="67"/>
      <c r="R44" s="67"/>
      <c r="S44" s="67"/>
      <c r="T44" s="67"/>
      <c r="V44" s="67" t="s">
        <v>335</v>
      </c>
      <c r="W44" s="67"/>
      <c r="X44" s="67"/>
      <c r="Y44" s="67"/>
      <c r="Z44" s="67"/>
      <c r="AA44" s="67"/>
      <c r="AC44" s="67" t="s">
        <v>336</v>
      </c>
      <c r="AD44" s="67"/>
      <c r="AE44" s="67"/>
      <c r="AF44" s="67"/>
      <c r="AG44" s="67"/>
      <c r="AH44" s="67"/>
      <c r="AJ44" s="67" t="s">
        <v>287</v>
      </c>
      <c r="AK44" s="67"/>
      <c r="AL44" s="67"/>
      <c r="AM44" s="67"/>
      <c r="AN44" s="67"/>
      <c r="AO44" s="67"/>
      <c r="AQ44" s="67" t="s">
        <v>337</v>
      </c>
      <c r="AR44" s="67"/>
      <c r="AS44" s="67"/>
      <c r="AT44" s="67"/>
      <c r="AU44" s="67"/>
      <c r="AV44" s="67"/>
      <c r="AX44" s="67" t="s">
        <v>305</v>
      </c>
      <c r="AY44" s="67"/>
      <c r="AZ44" s="67"/>
      <c r="BA44" s="67"/>
      <c r="BB44" s="67"/>
      <c r="BC44" s="67"/>
      <c r="BE44" s="67" t="s">
        <v>338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295</v>
      </c>
      <c r="C45" s="65" t="s">
        <v>325</v>
      </c>
      <c r="D45" s="65" t="s">
        <v>326</v>
      </c>
      <c r="E45" s="65" t="s">
        <v>297</v>
      </c>
      <c r="F45" s="65" t="s">
        <v>327</v>
      </c>
      <c r="H45" s="65"/>
      <c r="I45" s="65" t="s">
        <v>333</v>
      </c>
      <c r="J45" s="65" t="s">
        <v>284</v>
      </c>
      <c r="K45" s="65" t="s">
        <v>296</v>
      </c>
      <c r="L45" s="65" t="s">
        <v>297</v>
      </c>
      <c r="M45" s="65" t="s">
        <v>276</v>
      </c>
      <c r="O45" s="65"/>
      <c r="P45" s="65" t="s">
        <v>295</v>
      </c>
      <c r="Q45" s="65" t="s">
        <v>284</v>
      </c>
      <c r="R45" s="65" t="s">
        <v>296</v>
      </c>
      <c r="S45" s="65" t="s">
        <v>297</v>
      </c>
      <c r="T45" s="65" t="s">
        <v>276</v>
      </c>
      <c r="V45" s="65"/>
      <c r="W45" s="65" t="s">
        <v>295</v>
      </c>
      <c r="X45" s="65" t="s">
        <v>284</v>
      </c>
      <c r="Y45" s="65" t="s">
        <v>326</v>
      </c>
      <c r="Z45" s="65" t="s">
        <v>297</v>
      </c>
      <c r="AA45" s="65" t="s">
        <v>276</v>
      </c>
      <c r="AC45" s="65"/>
      <c r="AD45" s="65" t="s">
        <v>295</v>
      </c>
      <c r="AE45" s="65" t="s">
        <v>284</v>
      </c>
      <c r="AF45" s="65" t="s">
        <v>326</v>
      </c>
      <c r="AG45" s="65" t="s">
        <v>297</v>
      </c>
      <c r="AH45" s="65" t="s">
        <v>276</v>
      </c>
      <c r="AJ45" s="65"/>
      <c r="AK45" s="65" t="s">
        <v>295</v>
      </c>
      <c r="AL45" s="65" t="s">
        <v>284</v>
      </c>
      <c r="AM45" s="65" t="s">
        <v>296</v>
      </c>
      <c r="AN45" s="65" t="s">
        <v>332</v>
      </c>
      <c r="AO45" s="65" t="s">
        <v>327</v>
      </c>
      <c r="AQ45" s="65"/>
      <c r="AR45" s="65" t="s">
        <v>333</v>
      </c>
      <c r="AS45" s="65" t="s">
        <v>284</v>
      </c>
      <c r="AT45" s="65" t="s">
        <v>296</v>
      </c>
      <c r="AU45" s="65" t="s">
        <v>297</v>
      </c>
      <c r="AV45" s="65" t="s">
        <v>327</v>
      </c>
      <c r="AX45" s="65"/>
      <c r="AY45" s="65" t="s">
        <v>295</v>
      </c>
      <c r="AZ45" s="65" t="s">
        <v>284</v>
      </c>
      <c r="BA45" s="65" t="s">
        <v>296</v>
      </c>
      <c r="BB45" s="65" t="s">
        <v>297</v>
      </c>
      <c r="BC45" s="65" t="s">
        <v>327</v>
      </c>
      <c r="BE45" s="65"/>
      <c r="BF45" s="65" t="s">
        <v>295</v>
      </c>
      <c r="BG45" s="65" t="s">
        <v>284</v>
      </c>
      <c r="BH45" s="65" t="s">
        <v>326</v>
      </c>
      <c r="BI45" s="65" t="s">
        <v>297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8.397964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6.9997606000000001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412.54153000000002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6.9831097000000002E-3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2.8615490000000001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456.77109999999999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48.619984000000002</v>
      </c>
      <c r="AX46" s="65" t="s">
        <v>340</v>
      </c>
      <c r="AY46" s="65"/>
      <c r="AZ46" s="65"/>
      <c r="BA46" s="65"/>
      <c r="BB46" s="65"/>
      <c r="BC46" s="65"/>
      <c r="BE46" s="65" t="s">
        <v>306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6" sqref="D1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341</v>
      </c>
      <c r="B2" s="61" t="s">
        <v>342</v>
      </c>
      <c r="C2" s="61" t="s">
        <v>282</v>
      </c>
      <c r="D2" s="61">
        <v>60</v>
      </c>
      <c r="E2" s="61">
        <v>1361.6632999999999</v>
      </c>
      <c r="F2" s="61">
        <v>264.98379999999997</v>
      </c>
      <c r="G2" s="61">
        <v>16.088325999999999</v>
      </c>
      <c r="H2" s="61">
        <v>9.3006200000000003</v>
      </c>
      <c r="I2" s="61">
        <v>6.787706</v>
      </c>
      <c r="J2" s="61">
        <v>36.408929999999998</v>
      </c>
      <c r="K2" s="61">
        <v>25.510593</v>
      </c>
      <c r="L2" s="61">
        <v>10.898341</v>
      </c>
      <c r="M2" s="61">
        <v>17.576595000000001</v>
      </c>
      <c r="N2" s="61">
        <v>2.8392482000000001</v>
      </c>
      <c r="O2" s="61">
        <v>9.6470230000000008</v>
      </c>
      <c r="P2" s="61">
        <v>475.71395999999999</v>
      </c>
      <c r="Q2" s="61">
        <v>13.348138000000001</v>
      </c>
      <c r="R2" s="61">
        <v>274.86180000000002</v>
      </c>
      <c r="S2" s="61">
        <v>63.286681999999999</v>
      </c>
      <c r="T2" s="61">
        <v>2538.9014000000002</v>
      </c>
      <c r="U2" s="61">
        <v>0.82135564000000005</v>
      </c>
      <c r="V2" s="61">
        <v>9.0968440000000008</v>
      </c>
      <c r="W2" s="61">
        <v>140.33595</v>
      </c>
      <c r="X2" s="61">
        <v>91.306479999999993</v>
      </c>
      <c r="Y2" s="61">
        <v>0.92434870000000002</v>
      </c>
      <c r="Z2" s="61">
        <v>0.75364154999999999</v>
      </c>
      <c r="AA2" s="61">
        <v>8.3178260000000002</v>
      </c>
      <c r="AB2" s="61">
        <v>0.99487864999999998</v>
      </c>
      <c r="AC2" s="61">
        <v>342.85068000000001</v>
      </c>
      <c r="AD2" s="61">
        <v>2.9577262000000002</v>
      </c>
      <c r="AE2" s="61">
        <v>1.57979</v>
      </c>
      <c r="AF2" s="61">
        <v>2.5829048000000001</v>
      </c>
      <c r="AG2" s="61">
        <v>263.66897999999998</v>
      </c>
      <c r="AH2" s="61">
        <v>149.03695999999999</v>
      </c>
      <c r="AI2" s="61">
        <v>114.63200000000001</v>
      </c>
      <c r="AJ2" s="61">
        <v>706.13189999999997</v>
      </c>
      <c r="AK2" s="61">
        <v>2898.4683</v>
      </c>
      <c r="AL2" s="61">
        <v>91.446845999999994</v>
      </c>
      <c r="AM2" s="61">
        <v>2057.4223999999999</v>
      </c>
      <c r="AN2" s="61">
        <v>83.204700000000003</v>
      </c>
      <c r="AO2" s="61">
        <v>8.397964</v>
      </c>
      <c r="AP2" s="61">
        <v>7.0302277000000002</v>
      </c>
      <c r="AQ2" s="61">
        <v>1.3677359</v>
      </c>
      <c r="AR2" s="61">
        <v>6.9997606000000001</v>
      </c>
      <c r="AS2" s="61">
        <v>412.54153000000002</v>
      </c>
      <c r="AT2" s="61">
        <v>6.9831097000000002E-3</v>
      </c>
      <c r="AU2" s="61">
        <v>2.8615490000000001</v>
      </c>
      <c r="AV2" s="61">
        <v>456.77109999999999</v>
      </c>
      <c r="AW2" s="61">
        <v>48.619984000000002</v>
      </c>
      <c r="AX2" s="61">
        <v>3.6141574000000003E-2</v>
      </c>
      <c r="AY2" s="61">
        <v>0.4047193</v>
      </c>
      <c r="AZ2" s="61">
        <v>132.08090000000001</v>
      </c>
      <c r="BA2" s="61">
        <v>12.509003</v>
      </c>
      <c r="BB2" s="61">
        <v>3.8205013000000001</v>
      </c>
      <c r="BC2" s="61">
        <v>3.8013545999999998</v>
      </c>
      <c r="BD2" s="61">
        <v>4.8723080000000003</v>
      </c>
      <c r="BE2" s="61">
        <v>0.33929187</v>
      </c>
      <c r="BF2" s="61">
        <v>2.3139419999999999</v>
      </c>
      <c r="BG2" s="61">
        <v>1.3877448000000001E-2</v>
      </c>
      <c r="BH2" s="61">
        <v>1.7172493E-2</v>
      </c>
      <c r="BI2" s="61">
        <v>1.2265076999999999E-2</v>
      </c>
      <c r="BJ2" s="61">
        <v>4.0239459999999998E-2</v>
      </c>
      <c r="BK2" s="61">
        <v>1.067496E-3</v>
      </c>
      <c r="BL2" s="61">
        <v>0.17748588000000001</v>
      </c>
      <c r="BM2" s="61">
        <v>1.8218105</v>
      </c>
      <c r="BN2" s="61">
        <v>0.61416599999999999</v>
      </c>
      <c r="BO2" s="61">
        <v>29.134347999999999</v>
      </c>
      <c r="BP2" s="61">
        <v>5.5379642999999996</v>
      </c>
      <c r="BQ2" s="61">
        <v>10.435988999999999</v>
      </c>
      <c r="BR2" s="61">
        <v>33.867609999999999</v>
      </c>
      <c r="BS2" s="61">
        <v>8.2602229999999999</v>
      </c>
      <c r="BT2" s="61">
        <v>7.0975330000000003</v>
      </c>
      <c r="BU2" s="61">
        <v>2.3556825E-2</v>
      </c>
      <c r="BV2" s="61">
        <v>5.1426416999999997E-3</v>
      </c>
      <c r="BW2" s="61">
        <v>0.46031739999999999</v>
      </c>
      <c r="BX2" s="61">
        <v>0.48554763000000001</v>
      </c>
      <c r="BY2" s="61">
        <v>5.5649395999999997E-2</v>
      </c>
      <c r="BZ2" s="61">
        <v>3.0755624000000002E-4</v>
      </c>
      <c r="CA2" s="61">
        <v>0.34862500000000002</v>
      </c>
      <c r="CB2" s="61">
        <v>1.0454869000000001E-3</v>
      </c>
      <c r="CC2" s="61">
        <v>9.5137529999999998E-2</v>
      </c>
      <c r="CD2" s="61">
        <v>0.20857885000000001</v>
      </c>
      <c r="CE2" s="61">
        <v>2.2458727000000001E-2</v>
      </c>
      <c r="CF2" s="61">
        <v>1.0146773E-2</v>
      </c>
      <c r="CG2" s="61">
        <v>0</v>
      </c>
      <c r="CH2" s="61">
        <v>6.5411734000000001E-3</v>
      </c>
      <c r="CI2" s="61">
        <v>0</v>
      </c>
      <c r="CJ2" s="61">
        <v>0.46103846999999998</v>
      </c>
      <c r="CK2" s="61">
        <v>4.7356969999999996E-3</v>
      </c>
      <c r="CL2" s="61">
        <v>0.29963022</v>
      </c>
      <c r="CM2" s="61">
        <v>1.6549282000000001</v>
      </c>
      <c r="CN2" s="61">
        <v>1337.4257</v>
      </c>
      <c r="CO2" s="61">
        <v>2312.6161999999999</v>
      </c>
      <c r="CP2" s="61">
        <v>902.75329999999997</v>
      </c>
      <c r="CQ2" s="61">
        <v>411.89246000000003</v>
      </c>
      <c r="CR2" s="61">
        <v>225.44504000000001</v>
      </c>
      <c r="CS2" s="61">
        <v>343.96390000000002</v>
      </c>
      <c r="CT2" s="61">
        <v>1311.3759</v>
      </c>
      <c r="CU2" s="61">
        <v>664.08339999999998</v>
      </c>
      <c r="CV2" s="61">
        <v>1141.7914000000001</v>
      </c>
      <c r="CW2" s="61">
        <v>680.25867000000005</v>
      </c>
      <c r="CX2" s="61">
        <v>228.82776999999999</v>
      </c>
      <c r="CY2" s="61">
        <v>1881.4672</v>
      </c>
      <c r="CZ2" s="61">
        <v>695.00867000000005</v>
      </c>
      <c r="DA2" s="61">
        <v>1919.2637999999999</v>
      </c>
      <c r="DB2" s="61">
        <v>2035.7083</v>
      </c>
      <c r="DC2" s="61">
        <v>2541.1936000000001</v>
      </c>
      <c r="DD2" s="61">
        <v>3656.5785999999998</v>
      </c>
      <c r="DE2" s="61">
        <v>582.55079999999998</v>
      </c>
      <c r="DF2" s="61">
        <v>2400.8341999999998</v>
      </c>
      <c r="DG2" s="61">
        <v>880.86339999999996</v>
      </c>
      <c r="DH2" s="61">
        <v>28.696756000000001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12.509003</v>
      </c>
      <c r="B6">
        <f>BB2</f>
        <v>3.8205013000000001</v>
      </c>
      <c r="C6">
        <f>BC2</f>
        <v>3.8013545999999998</v>
      </c>
      <c r="D6">
        <f>BD2</f>
        <v>4.8723080000000003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22447</v>
      </c>
      <c r="C2" s="56">
        <f ca="1">YEAR(TODAY())-YEAR(B2)+IF(TODAY()&gt;=DATE(YEAR(TODAY()),MONTH(B2),DAY(B2)),0,-1)</f>
        <v>60</v>
      </c>
      <c r="E2" s="52">
        <v>161.19999999999999</v>
      </c>
      <c r="F2" s="53" t="s">
        <v>275</v>
      </c>
      <c r="G2" s="52">
        <v>61.4</v>
      </c>
      <c r="H2" s="51" t="s">
        <v>40</v>
      </c>
      <c r="I2" s="72">
        <f>ROUND(G3/E3^2,1)</f>
        <v>23.6</v>
      </c>
    </row>
    <row r="3" spans="1:9" x14ac:dyDescent="0.3">
      <c r="E3" s="51">
        <f>E2/100</f>
        <v>1.6119999999999999</v>
      </c>
      <c r="F3" s="51" t="s">
        <v>39</v>
      </c>
      <c r="G3" s="51">
        <f>G2</f>
        <v>61.4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서규명, ID : H1900968)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09일 14:38:55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44509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161.19999999999999</v>
      </c>
      <c r="L12" s="124"/>
      <c r="M12" s="117">
        <f>'개인정보 및 신체계측 입력'!G2</f>
        <v>61.4</v>
      </c>
      <c r="N12" s="118"/>
      <c r="O12" s="113" t="s">
        <v>270</v>
      </c>
      <c r="P12" s="107"/>
      <c r="Q12" s="90">
        <f>'개인정보 및 신체계측 입력'!I2</f>
        <v>23.6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서규명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83.463999999999999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5.0670000000000002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11.468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5.8</v>
      </c>
      <c r="L72" s="36" t="s">
        <v>52</v>
      </c>
      <c r="M72" s="36">
        <f>ROUND('DRIs DATA'!K8,1)</f>
        <v>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36.65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75.81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91.31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66.33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32.96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193.23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83.98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2021-11-09T05:52:56Z</dcterms:modified>
</cp:coreProperties>
</file>