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<sst xmlns="http://schemas.openxmlformats.org/spreadsheetml/2006/main" count="692" uniqueCount="337">
  <si>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</si>
  <si>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</si>
  <si>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</si>
  <si>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</si>
  <si>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</si>
  <si>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</si>
  <si>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</si>
  <si>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</si>
  <si>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</si>
  <si>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</si>
  <si>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</si>
  <si>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</si>
  <si>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</si>
  <si>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</si>
  <si>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</si>
  <si>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</si>
  <si>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</si>
  <si>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</si>
  <si>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</si>
  <si>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</si>
  <si>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</si>
  <si>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</si>
  <si>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</si>
  <si>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</si>
  <si>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</si>
  <si>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</si>
  <si>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</si>
  <si>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</si>
  <si>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</si>
  <si>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</si>
  <si>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</si>
  <si>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</si>
  <si>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</si>
  <si>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</si>
  <si>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</si>
  <si>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</si>
  <si>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</si>
  <si>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</si>
  <si>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</si>
  <si>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</si>
  <si>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</si>
  <si>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</si>
  <si>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</si>
  <si>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</si>
  <si>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</si>
  <si>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</si>
  <si>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</si>
  <si>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</si>
  <si>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</si>
  <si>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</si>
  <si>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</si>
  <si>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</si>
  <si>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</si>
  <si>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</si>
  <si>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</si>
  <si>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</si>
  <si>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</si>
  <si>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</si>
  <si>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</si>
  <si>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</si>
  <si>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</si>
  <si>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</si>
  <si>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</si>
  <si>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</si>
  <si>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</si>
  <si>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</si>
  <si>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</si>
  <si>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</si>
  <si>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</si>
  <si>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</si>
  <si>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</si>
  <si>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</si>
  <si>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</si>
  <si>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</si>
  <si>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</si>
  <si>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</si>
  <si>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</si>
  <si>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</si>
  <si>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</si>
  <si>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</si>
  <si>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</si>
  <si>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</si>
  <si>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</si>
  <si>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</si>
  <si>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</si>
  <si>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</si>
  <si>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</si>
  <si>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</si>
  <si>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</si>
  <si>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</si>
  <si>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</si>
  <si>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</si>
  <si>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</si>
  <si>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</si>
  <si>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</si>
  <si>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</si>
  <si>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</si>
  <si>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</si>
  <si>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</si>
  <si>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</si>
  <si>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</si>
  <si>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</si>
  <si>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</si>
  <si>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</si>
  <si>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</si>
  <si>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</si>
  <si>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</si>
  <si>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</si>
  <si>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</si>
  <si>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</si>
  <si>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</si>
  <si>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</si>
  <si>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</si>
  <si>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</si>
  <si>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</si>
  <si>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</si>
  <si>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</si>
  <si>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</si>
  <si>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</si>
  <si>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</si>
  <si>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</si>
  <si>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</si>
  <si>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</si>
  <si>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</si>
  <si>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</si>
  <si>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</si>
  <si>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</si>
  <si>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</si>
  <si>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</si>
  <si>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</si>
  <si>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</si>
  <si>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</si>
  <si>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</si>
  <si>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</si>
  <si>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</si>
  <si>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</si>
  <si>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</si>
  <si>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</si>
  <si>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</si>
  <si>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</si>
  <si>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</si>
  <si>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</si>
  <si>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</si>
  <si>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</si>
  <si>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</si>
  <si>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</si>
  <si>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</si>
  <si>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</si>
  <si>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</si>
  <si>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</si>
  <si>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</si>
  <si>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</si>
  <si>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</si>
  <si>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</si>
  <si>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</si>
  <si>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</si>
  <si>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</si>
  <si>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</si>
  <si>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</si>
  <si>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</si>
  <si>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</si>
  <si>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</si>
  <si>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</si>
  <si>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</si>
  <si>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</si>
  <si>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</si>
  <si>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</si>
  <si>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</si>
  <si>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</si>
  <si>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</si>
  <si>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</si>
  <si>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</si>
  <si>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</si>
  <si>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</si>
  <si>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</si>
  <si>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</si>
  <si>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</si>
  <si>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</si>
  <si>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</si>
  <si>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</si>
  <si>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</si>
  <si>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</si>
  <si>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</si>
  <si>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</si>
  <si>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</si>
  <si>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</si>
  <si>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</si>
  <si>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</si>
  <si>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</si>
  <si>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</si>
  <si>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</si>
  <si>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</si>
  <si>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</si>
  <si>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</si>
  <si>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</si>
  <si>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</si>
  <si>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</si>
  <si>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</si>
  <si>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</si>
  <si>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</si>
  <si>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</si>
  <si>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</si>
  <si>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</si>
  <si>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</si>
  <si>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</si>
  <si>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</si>
  <si>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</si>
  <si>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</si>
  <si>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</si>
  <si>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</si>
  <si>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</si>
  <si>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</si>
  <si>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</si>
  <si>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</si>
  <si>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</si>
  <si>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</si>
  <si>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</si>
  <si>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</si>
  <si>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</si>
  <si>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</si>
  <si>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</si>
  <si>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</si>
  <si>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</si>
  <si>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</si>
  <si>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</si>
  <si>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</si>
  <si>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</si>
  <si>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</si>
  <si>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</si>
  <si>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</si>
  <si>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</si>
  <si>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</si>
  <si>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</si>
  <si>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</si>
  <si>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</si>
  <si>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</si>
  <si>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</si>
  <si>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</si>
  <si>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</si>
  <si>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</si>
  <si>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</si>
  <si>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</si>
  <si>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</si>
  <si>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</si>
  <si>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</si>
  <si>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</si>
  <si>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</si>
  <si>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</si>
  <si>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</si>
  <si>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</si>
  <si>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</si>
  <si>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</si>
  <si>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</si>
  <si>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</si>
  <si>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</si>
  <si>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</si>
  <si>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</si>
  <si>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</si>
  <si>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</si>
  <si>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</si>
  <si>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</si>
  <si>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</si>
  <si>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</si>
  <si>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</si>
  <si>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</si>
  <si>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</si>
  <si>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</si>
  <si>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</si>
  <si>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</si>
  <si>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</si>
  <si>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</si>
  <si>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</si>
  <si>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</si>
  <si>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</si>
  <si>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</si>
  <si>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</si>
  <si>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</si>
  <si>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비타민B6</t>
    <phoneticPr fontId="1" type="noConversion"/>
  </si>
  <si>
    <t>열량영양소</t>
    <phoneticPr fontId="1" type="noConversion"/>
  </si>
  <si>
    <t>판토텐산</t>
    <phoneticPr fontId="1" type="noConversion"/>
  </si>
  <si>
    <t>다량 무기질</t>
    <phoneticPr fontId="1" type="noConversion"/>
  </si>
  <si>
    <t>불소</t>
    <phoneticPr fontId="1" type="noConversion"/>
  </si>
  <si>
    <t>아연</t>
    <phoneticPr fontId="1" type="noConversion"/>
  </si>
  <si>
    <t>망간</t>
    <phoneticPr fontId="1" type="noConversion"/>
  </si>
  <si>
    <t>불포화지방산</t>
    <phoneticPr fontId="1" type="noConversion"/>
  </si>
  <si>
    <t>권장섭취량</t>
    <phoneticPr fontId="1" type="noConversion"/>
  </si>
  <si>
    <t>비타민B12</t>
    <phoneticPr fontId="1" type="noConversion"/>
  </si>
  <si>
    <t>철</t>
    <phoneticPr fontId="1" type="noConversion"/>
  </si>
  <si>
    <t>요오드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</si>
  <si>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</si>
  <si>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</si>
  <si>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</si>
  <si>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</si>
  <si>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</si>
  <si>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</si>
  <si>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</si>
  <si>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</si>
  <si>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</si>
  <si>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</si>
  <si>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</si>
  <si>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</si>
  <si>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</si>
  <si>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</si>
  <si>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비오틴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</si>
  <si>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</si>
  <si>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</si>
  <si>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</si>
  <si>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</si>
  <si>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</si>
  <si>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셀레늄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</si>
  <si>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</si>
  <si>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</si>
  <si>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</si>
  <si>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</si>
  <si>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식이섬유</t>
    <phoneticPr fontId="1" type="noConversion"/>
  </si>
  <si>
    <t>필요추정량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</si>
  <si>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</si>
  <si>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</si>
  <si>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</si>
  <si>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</si>
  <si>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</si>
  <si>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</si>
  <si>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</si>
  <si>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</si>
  <si>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</si>
  <si>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</si>
  <si>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비타민C</t>
    <phoneticPr fontId="1" type="noConversion"/>
  </si>
  <si>
    <t>엽산(μg DFE/일)</t>
    <phoneticPr fontId="1" type="noConversion"/>
  </si>
  <si>
    <t>구리</t>
    <phoneticPr fontId="1" type="noConversion"/>
  </si>
  <si>
    <t>크롬</t>
    <phoneticPr fontId="1" type="noConversion"/>
  </si>
  <si>
    <t>지용성 비타민</t>
    <phoneticPr fontId="1" type="noConversion"/>
  </si>
  <si>
    <t>엽산</t>
    <phoneticPr fontId="1" type="noConversion"/>
  </si>
  <si>
    <t>(설문지 : FFQ 95문항 설문지, 사용자 : 윤화희, ID : H1900969)</t>
  </si>
  <si>
    <t>2021년 11월 09일 14:40:01</t>
  </si>
  <si>
    <t>H1900969</t>
  </si>
  <si>
    <t>윤화희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</si>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</sst>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66.664150000000006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92896"/>
        <c:axId val="616890936"/>
      </c:barChart>
      <c:catAx>
        <c:axId val="61689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90936"/>
        <c:crosses val="autoZero"/>
        <c:auto val="1"/>
        <c:lblAlgn val="ctr"/>
        <c:lblOffset val="100"/>
        <c:noMultiLvlLbl val="0"/>
      </c:catAx>
      <c:valAx>
        <c:axId val="61689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9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1.4561276000000001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96816"/>
        <c:axId val="616897600"/>
      </c:barChart>
      <c:catAx>
        <c:axId val="61689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97600"/>
        <c:crosses val="autoZero"/>
        <c:auto val="1"/>
        <c:lblAlgn val="ctr"/>
        <c:lblOffset val="100"/>
        <c:noMultiLvlLbl val="0"/>
      </c:catAx>
      <c:valAx>
        <c:axId val="616897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9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1.4979302999999999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95248"/>
        <c:axId val="616895640"/>
      </c:barChart>
      <c:catAx>
        <c:axId val="6168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95640"/>
        <c:crosses val="autoZero"/>
        <c:auto val="1"/>
        <c:lblAlgn val="ctr"/>
        <c:lblOffset val="100"/>
        <c:noMultiLvlLbl val="0"/>
      </c:catAx>
      <c:valAx>
        <c:axId val="616895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1331.7212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3017344"/>
        <c:axId val="603317472"/>
      </c:barChart>
      <c:catAx>
        <c:axId val="53301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7472"/>
        <c:crosses val="autoZero"/>
        <c:auto val="1"/>
        <c:lblAlgn val="ctr"/>
        <c:lblOffset val="100"/>
        <c:noMultiLvlLbl val="0"/>
      </c:catAx>
      <c:valAx>
        <c:axId val="603317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301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3476.9281999999998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15120"/>
        <c:axId val="603313160"/>
      </c:barChart>
      <c:catAx>
        <c:axId val="60331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3160"/>
        <c:crosses val="autoZero"/>
        <c:auto val="1"/>
        <c:lblAlgn val="ctr"/>
        <c:lblOffset val="100"/>
        <c:noMultiLvlLbl val="0"/>
      </c:catAx>
      <c:valAx>
        <c:axId val="60331316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1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114.85411000000001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15904"/>
        <c:axId val="603312376"/>
      </c:barChart>
      <c:catAx>
        <c:axId val="60331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2376"/>
        <c:crosses val="autoZero"/>
        <c:auto val="1"/>
        <c:lblAlgn val="ctr"/>
        <c:lblOffset val="100"/>
        <c:noMultiLvlLbl val="0"/>
      </c:catAx>
      <c:valAx>
        <c:axId val="603312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15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104.38124999999999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13944"/>
        <c:axId val="603313552"/>
      </c:barChart>
      <c:catAx>
        <c:axId val="60331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3552"/>
        <c:crosses val="autoZero"/>
        <c:auto val="1"/>
        <c:lblAlgn val="ctr"/>
        <c:lblOffset val="100"/>
        <c:noMultiLvlLbl val="0"/>
      </c:catAx>
      <c:valAx>
        <c:axId val="603313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1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12.248564999999999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15512"/>
        <c:axId val="603312768"/>
      </c:barChart>
      <c:catAx>
        <c:axId val="603315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2768"/>
        <c:crosses val="autoZero"/>
        <c:auto val="1"/>
        <c:lblAlgn val="ctr"/>
        <c:lblOffset val="100"/>
        <c:noMultiLvlLbl val="0"/>
      </c:catAx>
      <c:valAx>
        <c:axId val="603312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15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3281.8555000000001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19040"/>
        <c:axId val="603317864"/>
      </c:barChart>
      <c:catAx>
        <c:axId val="603319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7864"/>
        <c:crosses val="autoZero"/>
        <c:auto val="1"/>
        <c:lblAlgn val="ctr"/>
        <c:lblOffset val="100"/>
        <c:noMultiLvlLbl val="0"/>
      </c:catAx>
      <c:valAx>
        <c:axId val="6033178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19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0.57276349999999998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16688"/>
        <c:axId val="603318256"/>
      </c:barChart>
      <c:catAx>
        <c:axId val="60331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18256"/>
        <c:crosses val="autoZero"/>
        <c:auto val="1"/>
        <c:lblAlgn val="ctr"/>
        <c:lblOffset val="100"/>
        <c:noMultiLvlLbl val="0"/>
      </c:catAx>
      <c:valAx>
        <c:axId val="603318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1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4.1363835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3880"/>
        <c:axId val="603405840"/>
      </c:barChart>
      <c:catAx>
        <c:axId val="603403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5840"/>
        <c:crosses val="autoZero"/>
        <c:auto val="1"/>
        <c:lblAlgn val="ctr"/>
        <c:lblOffset val="100"/>
        <c:noMultiLvlLbl val="0"/>
      </c:catAx>
      <c:valAx>
        <c:axId val="603405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3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23.654433999999998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88584"/>
        <c:axId val="616885448"/>
      </c:barChart>
      <c:catAx>
        <c:axId val="61688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85448"/>
        <c:crosses val="autoZero"/>
        <c:auto val="1"/>
        <c:lblAlgn val="ctr"/>
        <c:lblOffset val="100"/>
        <c:noMultiLvlLbl val="0"/>
      </c:catAx>
      <c:valAx>
        <c:axId val="616885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8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95.173019999999994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6232"/>
        <c:axId val="603404272"/>
      </c:barChart>
      <c:catAx>
        <c:axId val="603406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4272"/>
        <c:crosses val="autoZero"/>
        <c:auto val="1"/>
        <c:lblAlgn val="ctr"/>
        <c:lblOffset val="100"/>
        <c:noMultiLvlLbl val="0"/>
      </c:catAx>
      <c:valAx>
        <c:axId val="603404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6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93.816109999999995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1528"/>
        <c:axId val="603399176"/>
      </c:barChart>
      <c:catAx>
        <c:axId val="603401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99176"/>
        <c:crosses val="autoZero"/>
        <c:auto val="1"/>
        <c:lblAlgn val="ctr"/>
        <c:lblOffset val="100"/>
        <c:noMultiLvlLbl val="0"/>
      </c:catAx>
      <c:valAx>
        <c:axId val="60339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4.5949999999999998</c:v>
                </c:pt>
                <c:pt idx="1">
                  <c:v>5.9960000000000004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3405056"/>
        <c:axId val="603403096"/>
      </c:barChart>
      <c:catAx>
        <c:axId val="60340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3096"/>
        <c:crosses val="autoZero"/>
        <c:auto val="1"/>
        <c:lblAlgn val="ctr"/>
        <c:lblOffset val="100"/>
        <c:noMultiLvlLbl val="0"/>
      </c:catAx>
      <c:valAx>
        <c:axId val="603403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11.801603999999999</c:v>
                </c:pt>
                <c:pt idx="1">
                  <c:v>14.24568</c:v>
                </c:pt>
                <c:pt idx="2">
                  <c:v>12.079271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478.57562000000001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0744"/>
        <c:axId val="603398392"/>
      </c:barChart>
      <c:catAx>
        <c:axId val="603400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398392"/>
        <c:crosses val="autoZero"/>
        <c:auto val="1"/>
        <c:lblAlgn val="ctr"/>
        <c:lblOffset val="100"/>
        <c:noMultiLvlLbl val="0"/>
      </c:catAx>
      <c:valAx>
        <c:axId val="60339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0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16.866154000000002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99568"/>
        <c:axId val="603407408"/>
      </c:barChart>
      <c:catAx>
        <c:axId val="60339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7408"/>
        <c:crosses val="autoZero"/>
        <c:auto val="1"/>
        <c:lblAlgn val="ctr"/>
        <c:lblOffset val="100"/>
        <c:noMultiLvlLbl val="0"/>
      </c:catAx>
      <c:valAx>
        <c:axId val="603407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9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82.53</c:v>
                </c:pt>
                <c:pt idx="1">
                  <c:v>5.3179999999999996</c:v>
                </c:pt>
                <c:pt idx="2">
                  <c:v>12.151999999999999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3400352"/>
        <c:axId val="603409368"/>
      </c:barChart>
      <c:catAx>
        <c:axId val="60340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9368"/>
        <c:crosses val="autoZero"/>
        <c:auto val="1"/>
        <c:lblAlgn val="ctr"/>
        <c:lblOffset val="100"/>
        <c:noMultiLvlLbl val="0"/>
      </c:catAx>
      <c:valAx>
        <c:axId val="603409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0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2511.7213999999999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3488"/>
        <c:axId val="603407800"/>
      </c:barChart>
      <c:catAx>
        <c:axId val="60340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7800"/>
        <c:crosses val="autoZero"/>
        <c:auto val="1"/>
        <c:lblAlgn val="ctr"/>
        <c:lblOffset val="100"/>
        <c:noMultiLvlLbl val="0"/>
      </c:catAx>
      <c:valAx>
        <c:axId val="603407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118.74110400000001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1920"/>
        <c:axId val="603408192"/>
      </c:barChart>
      <c:catAx>
        <c:axId val="60340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8192"/>
        <c:crosses val="autoZero"/>
        <c:auto val="1"/>
        <c:lblAlgn val="ctr"/>
        <c:lblOffset val="100"/>
        <c:noMultiLvlLbl val="0"/>
      </c:catAx>
      <c:valAx>
        <c:axId val="603408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539.69560000000001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02312"/>
        <c:axId val="603409760"/>
      </c:barChart>
      <c:catAx>
        <c:axId val="603402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09760"/>
        <c:crosses val="autoZero"/>
        <c:auto val="1"/>
        <c:lblAlgn val="ctr"/>
        <c:lblOffset val="100"/>
        <c:noMultiLvlLbl val="0"/>
      </c:catAx>
      <c:valAx>
        <c:axId val="603409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02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3.2462206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83096"/>
        <c:axId val="616884272"/>
      </c:barChart>
      <c:catAx>
        <c:axId val="61688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84272"/>
        <c:crosses val="autoZero"/>
        <c:auto val="1"/>
        <c:lblAlgn val="ctr"/>
        <c:lblOffset val="100"/>
        <c:noMultiLvlLbl val="0"/>
      </c:catAx>
      <c:valAx>
        <c:axId val="616884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8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5512.7255999999998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398000"/>
        <c:axId val="603411328"/>
      </c:barChart>
      <c:catAx>
        <c:axId val="60339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11328"/>
        <c:crosses val="autoZero"/>
        <c:auto val="1"/>
        <c:lblAlgn val="ctr"/>
        <c:lblOffset val="100"/>
        <c:noMultiLvlLbl val="0"/>
      </c:catAx>
      <c:valAx>
        <c:axId val="603411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39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15.040737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13288"/>
        <c:axId val="603410544"/>
      </c:barChart>
      <c:catAx>
        <c:axId val="60341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10544"/>
        <c:crosses val="autoZero"/>
        <c:auto val="1"/>
        <c:lblAlgn val="ctr"/>
        <c:lblOffset val="100"/>
        <c:noMultiLvlLbl val="0"/>
      </c:catAx>
      <c:valAx>
        <c:axId val="60341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1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3.0431442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3413680"/>
        <c:axId val="603410936"/>
      </c:barChart>
      <c:catAx>
        <c:axId val="60341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3410936"/>
        <c:crosses val="autoZero"/>
        <c:auto val="1"/>
        <c:lblAlgn val="ctr"/>
        <c:lblOffset val="100"/>
        <c:noMultiLvlLbl val="0"/>
      </c:catAx>
      <c:valAx>
        <c:axId val="603410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341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216.23221000000001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93288"/>
        <c:axId val="616884664"/>
      </c:barChart>
      <c:catAx>
        <c:axId val="616893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84664"/>
        <c:crosses val="autoZero"/>
        <c:auto val="1"/>
        <c:lblAlgn val="ctr"/>
        <c:lblOffset val="100"/>
        <c:noMultiLvlLbl val="0"/>
      </c:catAx>
      <c:valAx>
        <c:axId val="61688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9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1.1503437000000001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82704"/>
        <c:axId val="616885840"/>
      </c:barChart>
      <c:catAx>
        <c:axId val="61688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85840"/>
        <c:crosses val="autoZero"/>
        <c:auto val="1"/>
        <c:lblAlgn val="ctr"/>
        <c:lblOffset val="100"/>
        <c:noMultiLvlLbl val="0"/>
      </c:catAx>
      <c:valAx>
        <c:axId val="616885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8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20.833297999999999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87800"/>
        <c:axId val="616893680"/>
      </c:barChart>
      <c:catAx>
        <c:axId val="61688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93680"/>
        <c:crosses val="autoZero"/>
        <c:auto val="1"/>
        <c:lblAlgn val="ctr"/>
        <c:lblOffset val="100"/>
        <c:noMultiLvlLbl val="0"/>
      </c:catAx>
      <c:valAx>
        <c:axId val="61689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8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3.0431442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88976"/>
        <c:axId val="616889368"/>
      </c:barChart>
      <c:catAx>
        <c:axId val="61688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89368"/>
        <c:crosses val="autoZero"/>
        <c:auto val="1"/>
        <c:lblAlgn val="ctr"/>
        <c:lblOffset val="100"/>
        <c:noMultiLvlLbl val="0"/>
      </c:catAx>
      <c:valAx>
        <c:axId val="616889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8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516.11429999999996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94072"/>
        <c:axId val="616894464"/>
      </c:barChart>
      <c:catAx>
        <c:axId val="616894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94464"/>
        <c:crosses val="autoZero"/>
        <c:auto val="1"/>
        <c:lblAlgn val="ctr"/>
        <c:lblOffset val="100"/>
        <c:noMultiLvlLbl val="0"/>
      </c:catAx>
      <c:valAx>
        <c:axId val="61689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94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6.5144057000000002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6897208"/>
        <c:axId val="616897992"/>
      </c:barChart>
      <c:catAx>
        <c:axId val="61689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6897992"/>
        <c:crosses val="autoZero"/>
        <c:auto val="1"/>
        <c:lblAlgn val="ctr"/>
        <c:lblOffset val="100"/>
        <c:noMultiLvlLbl val="0"/>
      </c:catAx>
      <c:valAx>
        <c:axId val="616897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689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3" sqref="J63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윤화희, ID : H1900969)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09일 14:40:01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2511.7213999999999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66.664150000000006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23.654433999999998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82.53</v>
      </c>
      <c r="G8" s="59">
        <f>'DRIs DATA 입력'!G8</f>
        <v>5.3179999999999996</v>
      </c>
      <c r="H8" s="59">
        <f>'DRIs DATA 입력'!H8</f>
        <v>12.151999999999999</v>
      </c>
      <c r="I8" s="46"/>
      <c r="J8" s="59" t="s">
        <v>215</v>
      </c>
      <c r="K8" s="59">
        <f>'DRIs DATA 입력'!K8</f>
        <v>4.5949999999999998</v>
      </c>
      <c r="L8" s="59">
        <f>'DRIs DATA 입력'!L8</f>
        <v>5.9960000000000004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478.57562000000001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16.866154000000002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3.2462206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216.23221000000001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118.74110400000001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1.681522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1.1503437000000001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20.833297999999999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3.0431442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516.11429999999996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6.5144057000000002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1.4561276000000001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1.4979302999999999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539.69560000000001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1331.7212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5512.7255999999998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3476.9281999999998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114.85411000000001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104.38124999999999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15.040737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12.248564999999999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3281.8555000000001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0.57276349999999998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4.1363835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95.173019999999994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93.816109999999995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4" sqref="H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289</v>
      </c>
      <c r="B1" s="61" t="s">
        <v>332</v>
      </c>
      <c r="G1" s="62" t="s">
        <v>290</v>
      </c>
      <c r="H1" s="61" t="s">
        <v>333</v>
      </c>
    </row>
    <row r="3" spans="1:27" x14ac:dyDescent="0.3">
      <c r="A3" s="68" t="s">
        <v>291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292</v>
      </c>
      <c r="B4" s="67"/>
      <c r="C4" s="67"/>
      <c r="E4" s="69" t="s">
        <v>278</v>
      </c>
      <c r="F4" s="70"/>
      <c r="G4" s="70"/>
      <c r="H4" s="71"/>
      <c r="J4" s="69" t="s">
        <v>284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314</v>
      </c>
      <c r="V4" s="67"/>
      <c r="W4" s="67"/>
      <c r="X4" s="67"/>
      <c r="Y4" s="67"/>
      <c r="Z4" s="67"/>
    </row>
    <row r="5" spans="1:27" x14ac:dyDescent="0.3">
      <c r="A5" s="65"/>
      <c r="B5" s="65" t="s">
        <v>315</v>
      </c>
      <c r="C5" s="65" t="s">
        <v>276</v>
      </c>
      <c r="E5" s="65"/>
      <c r="F5" s="65" t="s">
        <v>49</v>
      </c>
      <c r="G5" s="65" t="s">
        <v>293</v>
      </c>
      <c r="H5" s="65" t="s">
        <v>45</v>
      </c>
      <c r="J5" s="65"/>
      <c r="K5" s="65" t="s">
        <v>294</v>
      </c>
      <c r="L5" s="65" t="s">
        <v>295</v>
      </c>
      <c r="N5" s="65"/>
      <c r="O5" s="65" t="s">
        <v>296</v>
      </c>
      <c r="P5" s="65" t="s">
        <v>285</v>
      </c>
      <c r="Q5" s="65" t="s">
        <v>297</v>
      </c>
      <c r="R5" s="65" t="s">
        <v>298</v>
      </c>
      <c r="S5" s="65" t="s">
        <v>276</v>
      </c>
      <c r="U5" s="65"/>
      <c r="V5" s="65" t="s">
        <v>296</v>
      </c>
      <c r="W5" s="65" t="s">
        <v>285</v>
      </c>
      <c r="X5" s="65" t="s">
        <v>297</v>
      </c>
      <c r="Y5" s="65" t="s">
        <v>298</v>
      </c>
      <c r="Z5" s="65" t="s">
        <v>276</v>
      </c>
    </row>
    <row r="6" spans="1:27" x14ac:dyDescent="0.3">
      <c r="A6" s="65" t="s">
        <v>292</v>
      </c>
      <c r="B6" s="65">
        <v>2000</v>
      </c>
      <c r="C6" s="65">
        <v>2511.7213999999999</v>
      </c>
      <c r="E6" s="65" t="s">
        <v>316</v>
      </c>
      <c r="F6" s="65">
        <v>55</v>
      </c>
      <c r="G6" s="65">
        <v>15</v>
      </c>
      <c r="H6" s="65">
        <v>7</v>
      </c>
      <c r="J6" s="65" t="s">
        <v>316</v>
      </c>
      <c r="K6" s="65">
        <v>0.1</v>
      </c>
      <c r="L6" s="65">
        <v>4</v>
      </c>
      <c r="N6" s="65" t="s">
        <v>317</v>
      </c>
      <c r="O6" s="65">
        <v>45</v>
      </c>
      <c r="P6" s="65">
        <v>55</v>
      </c>
      <c r="Q6" s="65">
        <v>0</v>
      </c>
      <c r="R6" s="65">
        <v>0</v>
      </c>
      <c r="S6" s="65">
        <v>66.664150000000006</v>
      </c>
      <c r="U6" s="65" t="s">
        <v>318</v>
      </c>
      <c r="V6" s="65">
        <v>0</v>
      </c>
      <c r="W6" s="65">
        <v>0</v>
      </c>
      <c r="X6" s="65">
        <v>25</v>
      </c>
      <c r="Y6" s="65">
        <v>0</v>
      </c>
      <c r="Z6" s="65">
        <v>23.654433999999998</v>
      </c>
    </row>
    <row r="7" spans="1:27" x14ac:dyDescent="0.3">
      <c r="E7" s="65" t="s">
        <v>319</v>
      </c>
      <c r="F7" s="65">
        <v>65</v>
      </c>
      <c r="G7" s="65">
        <v>30</v>
      </c>
      <c r="H7" s="65">
        <v>20</v>
      </c>
      <c r="J7" s="65" t="s">
        <v>319</v>
      </c>
      <c r="K7" s="65">
        <v>1</v>
      </c>
      <c r="L7" s="65">
        <v>10</v>
      </c>
    </row>
    <row r="8" spans="1:27" x14ac:dyDescent="0.3">
      <c r="E8" s="65" t="s">
        <v>320</v>
      </c>
      <c r="F8" s="65">
        <v>82.53</v>
      </c>
      <c r="G8" s="65">
        <v>5.3179999999999996</v>
      </c>
      <c r="H8" s="65">
        <v>12.151999999999999</v>
      </c>
      <c r="J8" s="65" t="s">
        <v>320</v>
      </c>
      <c r="K8" s="65">
        <v>4.5949999999999998</v>
      </c>
      <c r="L8" s="65">
        <v>5.9960000000000004</v>
      </c>
    </row>
    <row r="13" spans="1:27" x14ac:dyDescent="0.3">
      <c r="A13" s="66" t="s">
        <v>330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321</v>
      </c>
      <c r="B14" s="67"/>
      <c r="C14" s="67"/>
      <c r="D14" s="67"/>
      <c r="E14" s="67"/>
      <c r="F14" s="67"/>
      <c r="H14" s="67" t="s">
        <v>322</v>
      </c>
      <c r="I14" s="67"/>
      <c r="J14" s="67"/>
      <c r="K14" s="67"/>
      <c r="L14" s="67"/>
      <c r="M14" s="67"/>
      <c r="O14" s="67" t="s">
        <v>323</v>
      </c>
      <c r="P14" s="67"/>
      <c r="Q14" s="67"/>
      <c r="R14" s="67"/>
      <c r="S14" s="67"/>
      <c r="T14" s="67"/>
      <c r="V14" s="67" t="s">
        <v>324</v>
      </c>
      <c r="W14" s="67"/>
      <c r="X14" s="67"/>
      <c r="Y14" s="67"/>
      <c r="Z14" s="67"/>
      <c r="AA14" s="67"/>
    </row>
    <row r="15" spans="1:27" x14ac:dyDescent="0.3">
      <c r="A15" s="65"/>
      <c r="B15" s="65" t="s">
        <v>296</v>
      </c>
      <c r="C15" s="65" t="s">
        <v>285</v>
      </c>
      <c r="D15" s="65" t="s">
        <v>297</v>
      </c>
      <c r="E15" s="65" t="s">
        <v>298</v>
      </c>
      <c r="F15" s="65" t="s">
        <v>276</v>
      </c>
      <c r="H15" s="65"/>
      <c r="I15" s="65" t="s">
        <v>296</v>
      </c>
      <c r="J15" s="65" t="s">
        <v>285</v>
      </c>
      <c r="K15" s="65" t="s">
        <v>297</v>
      </c>
      <c r="L15" s="65" t="s">
        <v>298</v>
      </c>
      <c r="M15" s="65" t="s">
        <v>276</v>
      </c>
      <c r="O15" s="65"/>
      <c r="P15" s="65" t="s">
        <v>296</v>
      </c>
      <c r="Q15" s="65" t="s">
        <v>285</v>
      </c>
      <c r="R15" s="65" t="s">
        <v>297</v>
      </c>
      <c r="S15" s="65" t="s">
        <v>298</v>
      </c>
      <c r="T15" s="65" t="s">
        <v>276</v>
      </c>
      <c r="V15" s="65"/>
      <c r="W15" s="65" t="s">
        <v>296</v>
      </c>
      <c r="X15" s="65" t="s">
        <v>285</v>
      </c>
      <c r="Y15" s="65" t="s">
        <v>297</v>
      </c>
      <c r="Z15" s="65" t="s">
        <v>298</v>
      </c>
      <c r="AA15" s="65" t="s">
        <v>276</v>
      </c>
    </row>
    <row r="16" spans="1:27" x14ac:dyDescent="0.3">
      <c r="A16" s="65" t="s">
        <v>325</v>
      </c>
      <c r="B16" s="65">
        <v>500</v>
      </c>
      <c r="C16" s="65">
        <v>700</v>
      </c>
      <c r="D16" s="65">
        <v>0</v>
      </c>
      <c r="E16" s="65">
        <v>3000</v>
      </c>
      <c r="F16" s="65">
        <v>478.57562000000001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16.866154000000002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3.2462206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216.23221000000001</v>
      </c>
    </row>
    <row r="23" spans="1:62" x14ac:dyDescent="0.3">
      <c r="A23" s="66" t="s">
        <v>299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326</v>
      </c>
      <c r="B24" s="67"/>
      <c r="C24" s="67"/>
      <c r="D24" s="67"/>
      <c r="E24" s="67"/>
      <c r="F24" s="67"/>
      <c r="H24" s="67" t="s">
        <v>300</v>
      </c>
      <c r="I24" s="67"/>
      <c r="J24" s="67"/>
      <c r="K24" s="67"/>
      <c r="L24" s="67"/>
      <c r="M24" s="67"/>
      <c r="O24" s="67" t="s">
        <v>301</v>
      </c>
      <c r="P24" s="67"/>
      <c r="Q24" s="67"/>
      <c r="R24" s="67"/>
      <c r="S24" s="67"/>
      <c r="T24" s="67"/>
      <c r="V24" s="67" t="s">
        <v>302</v>
      </c>
      <c r="W24" s="67"/>
      <c r="X24" s="67"/>
      <c r="Y24" s="67"/>
      <c r="Z24" s="67"/>
      <c r="AA24" s="67"/>
      <c r="AC24" s="67" t="s">
        <v>277</v>
      </c>
      <c r="AD24" s="67"/>
      <c r="AE24" s="67"/>
      <c r="AF24" s="67"/>
      <c r="AG24" s="67"/>
      <c r="AH24" s="67"/>
      <c r="AJ24" s="67" t="s">
        <v>331</v>
      </c>
      <c r="AK24" s="67"/>
      <c r="AL24" s="67"/>
      <c r="AM24" s="67"/>
      <c r="AN24" s="67"/>
      <c r="AO24" s="67"/>
      <c r="AQ24" s="67" t="s">
        <v>286</v>
      </c>
      <c r="AR24" s="67"/>
      <c r="AS24" s="67"/>
      <c r="AT24" s="67"/>
      <c r="AU24" s="67"/>
      <c r="AV24" s="67"/>
      <c r="AX24" s="67" t="s">
        <v>279</v>
      </c>
      <c r="AY24" s="67"/>
      <c r="AZ24" s="67"/>
      <c r="BA24" s="67"/>
      <c r="BB24" s="67"/>
      <c r="BC24" s="67"/>
      <c r="BE24" s="67" t="s">
        <v>303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296</v>
      </c>
      <c r="C25" s="65" t="s">
        <v>285</v>
      </c>
      <c r="D25" s="65" t="s">
        <v>297</v>
      </c>
      <c r="E25" s="65" t="s">
        <v>298</v>
      </c>
      <c r="F25" s="65" t="s">
        <v>276</v>
      </c>
      <c r="H25" s="65"/>
      <c r="I25" s="65" t="s">
        <v>296</v>
      </c>
      <c r="J25" s="65" t="s">
        <v>285</v>
      </c>
      <c r="K25" s="65" t="s">
        <v>297</v>
      </c>
      <c r="L25" s="65" t="s">
        <v>298</v>
      </c>
      <c r="M25" s="65" t="s">
        <v>276</v>
      </c>
      <c r="O25" s="65"/>
      <c r="P25" s="65" t="s">
        <v>296</v>
      </c>
      <c r="Q25" s="65" t="s">
        <v>285</v>
      </c>
      <c r="R25" s="65" t="s">
        <v>297</v>
      </c>
      <c r="S25" s="65" t="s">
        <v>298</v>
      </c>
      <c r="T25" s="65" t="s">
        <v>276</v>
      </c>
      <c r="V25" s="65"/>
      <c r="W25" s="65" t="s">
        <v>296</v>
      </c>
      <c r="X25" s="65" t="s">
        <v>285</v>
      </c>
      <c r="Y25" s="65" t="s">
        <v>297</v>
      </c>
      <c r="Z25" s="65" t="s">
        <v>298</v>
      </c>
      <c r="AA25" s="65" t="s">
        <v>276</v>
      </c>
      <c r="AC25" s="65"/>
      <c r="AD25" s="65" t="s">
        <v>296</v>
      </c>
      <c r="AE25" s="65" t="s">
        <v>285</v>
      </c>
      <c r="AF25" s="65" t="s">
        <v>297</v>
      </c>
      <c r="AG25" s="65" t="s">
        <v>298</v>
      </c>
      <c r="AH25" s="65" t="s">
        <v>276</v>
      </c>
      <c r="AJ25" s="65"/>
      <c r="AK25" s="65" t="s">
        <v>296</v>
      </c>
      <c r="AL25" s="65" t="s">
        <v>285</v>
      </c>
      <c r="AM25" s="65" t="s">
        <v>297</v>
      </c>
      <c r="AN25" s="65" t="s">
        <v>298</v>
      </c>
      <c r="AO25" s="65" t="s">
        <v>276</v>
      </c>
      <c r="AQ25" s="65"/>
      <c r="AR25" s="65" t="s">
        <v>296</v>
      </c>
      <c r="AS25" s="65" t="s">
        <v>285</v>
      </c>
      <c r="AT25" s="65" t="s">
        <v>297</v>
      </c>
      <c r="AU25" s="65" t="s">
        <v>298</v>
      </c>
      <c r="AV25" s="65" t="s">
        <v>276</v>
      </c>
      <c r="AX25" s="65"/>
      <c r="AY25" s="65" t="s">
        <v>296</v>
      </c>
      <c r="AZ25" s="65" t="s">
        <v>285</v>
      </c>
      <c r="BA25" s="65" t="s">
        <v>297</v>
      </c>
      <c r="BB25" s="65" t="s">
        <v>298</v>
      </c>
      <c r="BC25" s="65" t="s">
        <v>276</v>
      </c>
      <c r="BE25" s="65"/>
      <c r="BF25" s="65" t="s">
        <v>296</v>
      </c>
      <c r="BG25" s="65" t="s">
        <v>285</v>
      </c>
      <c r="BH25" s="65" t="s">
        <v>297</v>
      </c>
      <c r="BI25" s="65" t="s">
        <v>298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118.74110400000001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1.681522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1.1503437000000001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20.833297999999999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3.0431442</v>
      </c>
      <c r="AJ26" s="65" t="s">
        <v>327</v>
      </c>
      <c r="AK26" s="65">
        <v>320</v>
      </c>
      <c r="AL26" s="65">
        <v>400</v>
      </c>
      <c r="AM26" s="65">
        <v>0</v>
      </c>
      <c r="AN26" s="65">
        <v>1000</v>
      </c>
      <c r="AO26" s="65">
        <v>516.11429999999996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6.5144057000000002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1.4561276000000001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1.4979302999999999</v>
      </c>
    </row>
    <row r="33" spans="1:68" x14ac:dyDescent="0.3">
      <c r="A33" s="66" t="s">
        <v>280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304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305</v>
      </c>
      <c r="W34" s="67"/>
      <c r="X34" s="67"/>
      <c r="Y34" s="67"/>
      <c r="Z34" s="67"/>
      <c r="AA34" s="67"/>
      <c r="AC34" s="67" t="s">
        <v>306</v>
      </c>
      <c r="AD34" s="67"/>
      <c r="AE34" s="67"/>
      <c r="AF34" s="67"/>
      <c r="AG34" s="67"/>
      <c r="AH34" s="67"/>
      <c r="AJ34" s="67" t="s">
        <v>307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296</v>
      </c>
      <c r="C35" s="65" t="s">
        <v>285</v>
      </c>
      <c r="D35" s="65" t="s">
        <v>297</v>
      </c>
      <c r="E35" s="65" t="s">
        <v>298</v>
      </c>
      <c r="F35" s="65" t="s">
        <v>276</v>
      </c>
      <c r="H35" s="65"/>
      <c r="I35" s="65" t="s">
        <v>296</v>
      </c>
      <c r="J35" s="65" t="s">
        <v>285</v>
      </c>
      <c r="K35" s="65" t="s">
        <v>297</v>
      </c>
      <c r="L35" s="65" t="s">
        <v>298</v>
      </c>
      <c r="M35" s="65" t="s">
        <v>276</v>
      </c>
      <c r="O35" s="65"/>
      <c r="P35" s="65" t="s">
        <v>296</v>
      </c>
      <c r="Q35" s="65" t="s">
        <v>285</v>
      </c>
      <c r="R35" s="65" t="s">
        <v>297</v>
      </c>
      <c r="S35" s="65" t="s">
        <v>298</v>
      </c>
      <c r="T35" s="65" t="s">
        <v>276</v>
      </c>
      <c r="V35" s="65"/>
      <c r="W35" s="65" t="s">
        <v>296</v>
      </c>
      <c r="X35" s="65" t="s">
        <v>285</v>
      </c>
      <c r="Y35" s="65" t="s">
        <v>297</v>
      </c>
      <c r="Z35" s="65" t="s">
        <v>298</v>
      </c>
      <c r="AA35" s="65" t="s">
        <v>276</v>
      </c>
      <c r="AC35" s="65"/>
      <c r="AD35" s="65" t="s">
        <v>296</v>
      </c>
      <c r="AE35" s="65" t="s">
        <v>285</v>
      </c>
      <c r="AF35" s="65" t="s">
        <v>297</v>
      </c>
      <c r="AG35" s="65" t="s">
        <v>298</v>
      </c>
      <c r="AH35" s="65" t="s">
        <v>276</v>
      </c>
      <c r="AJ35" s="65"/>
      <c r="AK35" s="65" t="s">
        <v>296</v>
      </c>
      <c r="AL35" s="65" t="s">
        <v>285</v>
      </c>
      <c r="AM35" s="65" t="s">
        <v>297</v>
      </c>
      <c r="AN35" s="65" t="s">
        <v>298</v>
      </c>
      <c r="AO35" s="65" t="s">
        <v>276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539.69560000000001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1331.7212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5512.7255999999998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3476.9281999999998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114.85411000000001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104.38124999999999</v>
      </c>
    </row>
    <row r="43" spans="1:68" x14ac:dyDescent="0.3">
      <c r="A43" s="66" t="s">
        <v>308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287</v>
      </c>
      <c r="B44" s="67"/>
      <c r="C44" s="67"/>
      <c r="D44" s="67"/>
      <c r="E44" s="67"/>
      <c r="F44" s="67"/>
      <c r="H44" s="67" t="s">
        <v>282</v>
      </c>
      <c r="I44" s="67"/>
      <c r="J44" s="67"/>
      <c r="K44" s="67"/>
      <c r="L44" s="67"/>
      <c r="M44" s="67"/>
      <c r="O44" s="67" t="s">
        <v>328</v>
      </c>
      <c r="P44" s="67"/>
      <c r="Q44" s="67"/>
      <c r="R44" s="67"/>
      <c r="S44" s="67"/>
      <c r="T44" s="67"/>
      <c r="V44" s="67" t="s">
        <v>281</v>
      </c>
      <c r="W44" s="67"/>
      <c r="X44" s="67"/>
      <c r="Y44" s="67"/>
      <c r="Z44" s="67"/>
      <c r="AA44" s="67"/>
      <c r="AC44" s="67" t="s">
        <v>283</v>
      </c>
      <c r="AD44" s="67"/>
      <c r="AE44" s="67"/>
      <c r="AF44" s="67"/>
      <c r="AG44" s="67"/>
      <c r="AH44" s="67"/>
      <c r="AJ44" s="67" t="s">
        <v>288</v>
      </c>
      <c r="AK44" s="67"/>
      <c r="AL44" s="67"/>
      <c r="AM44" s="67"/>
      <c r="AN44" s="67"/>
      <c r="AO44" s="67"/>
      <c r="AQ44" s="67" t="s">
        <v>309</v>
      </c>
      <c r="AR44" s="67"/>
      <c r="AS44" s="67"/>
      <c r="AT44" s="67"/>
      <c r="AU44" s="67"/>
      <c r="AV44" s="67"/>
      <c r="AX44" s="67" t="s">
        <v>310</v>
      </c>
      <c r="AY44" s="67"/>
      <c r="AZ44" s="67"/>
      <c r="BA44" s="67"/>
      <c r="BB44" s="67"/>
      <c r="BC44" s="67"/>
      <c r="BE44" s="67" t="s">
        <v>329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296</v>
      </c>
      <c r="C45" s="65" t="s">
        <v>285</v>
      </c>
      <c r="D45" s="65" t="s">
        <v>297</v>
      </c>
      <c r="E45" s="65" t="s">
        <v>298</v>
      </c>
      <c r="F45" s="65" t="s">
        <v>276</v>
      </c>
      <c r="H45" s="65"/>
      <c r="I45" s="65" t="s">
        <v>296</v>
      </c>
      <c r="J45" s="65" t="s">
        <v>285</v>
      </c>
      <c r="K45" s="65" t="s">
        <v>297</v>
      </c>
      <c r="L45" s="65" t="s">
        <v>298</v>
      </c>
      <c r="M45" s="65" t="s">
        <v>276</v>
      </c>
      <c r="O45" s="65"/>
      <c r="P45" s="65" t="s">
        <v>296</v>
      </c>
      <c r="Q45" s="65" t="s">
        <v>285</v>
      </c>
      <c r="R45" s="65" t="s">
        <v>297</v>
      </c>
      <c r="S45" s="65" t="s">
        <v>298</v>
      </c>
      <c r="T45" s="65" t="s">
        <v>276</v>
      </c>
      <c r="V45" s="65"/>
      <c r="W45" s="65" t="s">
        <v>296</v>
      </c>
      <c r="X45" s="65" t="s">
        <v>285</v>
      </c>
      <c r="Y45" s="65" t="s">
        <v>297</v>
      </c>
      <c r="Z45" s="65" t="s">
        <v>298</v>
      </c>
      <c r="AA45" s="65" t="s">
        <v>276</v>
      </c>
      <c r="AC45" s="65"/>
      <c r="AD45" s="65" t="s">
        <v>296</v>
      </c>
      <c r="AE45" s="65" t="s">
        <v>285</v>
      </c>
      <c r="AF45" s="65" t="s">
        <v>297</v>
      </c>
      <c r="AG45" s="65" t="s">
        <v>298</v>
      </c>
      <c r="AH45" s="65" t="s">
        <v>276</v>
      </c>
      <c r="AJ45" s="65"/>
      <c r="AK45" s="65" t="s">
        <v>296</v>
      </c>
      <c r="AL45" s="65" t="s">
        <v>285</v>
      </c>
      <c r="AM45" s="65" t="s">
        <v>297</v>
      </c>
      <c r="AN45" s="65" t="s">
        <v>298</v>
      </c>
      <c r="AO45" s="65" t="s">
        <v>276</v>
      </c>
      <c r="AQ45" s="65"/>
      <c r="AR45" s="65" t="s">
        <v>296</v>
      </c>
      <c r="AS45" s="65" t="s">
        <v>285</v>
      </c>
      <c r="AT45" s="65" t="s">
        <v>297</v>
      </c>
      <c r="AU45" s="65" t="s">
        <v>298</v>
      </c>
      <c r="AV45" s="65" t="s">
        <v>276</v>
      </c>
      <c r="AX45" s="65"/>
      <c r="AY45" s="65" t="s">
        <v>296</v>
      </c>
      <c r="AZ45" s="65" t="s">
        <v>285</v>
      </c>
      <c r="BA45" s="65" t="s">
        <v>297</v>
      </c>
      <c r="BB45" s="65" t="s">
        <v>298</v>
      </c>
      <c r="BC45" s="65" t="s">
        <v>276</v>
      </c>
      <c r="BE45" s="65"/>
      <c r="BF45" s="65" t="s">
        <v>296</v>
      </c>
      <c r="BG45" s="65" t="s">
        <v>285</v>
      </c>
      <c r="BH45" s="65" t="s">
        <v>297</v>
      </c>
      <c r="BI45" s="65" t="s">
        <v>298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15.040737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12.248564999999999</v>
      </c>
      <c r="O46" s="65" t="s">
        <v>311</v>
      </c>
      <c r="P46" s="65">
        <v>600</v>
      </c>
      <c r="Q46" s="65">
        <v>800</v>
      </c>
      <c r="R46" s="65">
        <v>0</v>
      </c>
      <c r="S46" s="65">
        <v>10000</v>
      </c>
      <c r="T46" s="65">
        <v>3281.8555000000001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0.57276349999999998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4.1363835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95.173019999999994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93.816109999999995</v>
      </c>
      <c r="AX46" s="65" t="s">
        <v>312</v>
      </c>
      <c r="AY46" s="65"/>
      <c r="AZ46" s="65"/>
      <c r="BA46" s="65"/>
      <c r="BB46" s="65"/>
      <c r="BC46" s="65"/>
      <c r="BE46" s="65" t="s">
        <v>313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2" sqref="F2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334</v>
      </c>
      <c r="B2" s="61" t="s">
        <v>335</v>
      </c>
      <c r="C2" s="61" t="s">
        <v>336</v>
      </c>
      <c r="D2" s="61">
        <v>66</v>
      </c>
      <c r="E2" s="61">
        <v>2511.7213999999999</v>
      </c>
      <c r="F2" s="61">
        <v>452.76249999999999</v>
      </c>
      <c r="G2" s="61">
        <v>29.177482999999999</v>
      </c>
      <c r="H2" s="61">
        <v>15.306977</v>
      </c>
      <c r="I2" s="61">
        <v>13.870505</v>
      </c>
      <c r="J2" s="61">
        <v>66.664150000000006</v>
      </c>
      <c r="K2" s="61">
        <v>41.285682999999999</v>
      </c>
      <c r="L2" s="61">
        <v>25.378464000000001</v>
      </c>
      <c r="M2" s="61">
        <v>23.654433999999998</v>
      </c>
      <c r="N2" s="61">
        <v>1.5848032000000001</v>
      </c>
      <c r="O2" s="61">
        <v>12.419097000000001</v>
      </c>
      <c r="P2" s="61">
        <v>1311.0763999999999</v>
      </c>
      <c r="Q2" s="61">
        <v>24.639724999999999</v>
      </c>
      <c r="R2" s="61">
        <v>478.57562000000001</v>
      </c>
      <c r="S2" s="61">
        <v>74.609660000000005</v>
      </c>
      <c r="T2" s="61">
        <v>4847.5910000000003</v>
      </c>
      <c r="U2" s="61">
        <v>3.2462206</v>
      </c>
      <c r="V2" s="61">
        <v>16.866154000000002</v>
      </c>
      <c r="W2" s="61">
        <v>216.23221000000001</v>
      </c>
      <c r="X2" s="61">
        <v>118.74110400000001</v>
      </c>
      <c r="Y2" s="61">
        <v>1.681522</v>
      </c>
      <c r="Z2" s="61">
        <v>1.1503437000000001</v>
      </c>
      <c r="AA2" s="61">
        <v>20.833297999999999</v>
      </c>
      <c r="AB2" s="61">
        <v>3.0431442</v>
      </c>
      <c r="AC2" s="61">
        <v>516.11429999999996</v>
      </c>
      <c r="AD2" s="61">
        <v>6.5144057000000002</v>
      </c>
      <c r="AE2" s="61">
        <v>1.4561276000000001</v>
      </c>
      <c r="AF2" s="61">
        <v>1.4979302999999999</v>
      </c>
      <c r="AG2" s="61">
        <v>539.69560000000001</v>
      </c>
      <c r="AH2" s="61">
        <v>345.99923999999999</v>
      </c>
      <c r="AI2" s="61">
        <v>193.69638</v>
      </c>
      <c r="AJ2" s="61">
        <v>1331.7212</v>
      </c>
      <c r="AK2" s="61">
        <v>5512.7255999999998</v>
      </c>
      <c r="AL2" s="61">
        <v>114.85411000000001</v>
      </c>
      <c r="AM2" s="61">
        <v>3476.9281999999998</v>
      </c>
      <c r="AN2" s="61">
        <v>104.38124999999999</v>
      </c>
      <c r="AO2" s="61">
        <v>15.040737</v>
      </c>
      <c r="AP2" s="61">
        <v>11.829438</v>
      </c>
      <c r="AQ2" s="61">
        <v>3.2112987</v>
      </c>
      <c r="AR2" s="61">
        <v>12.248564999999999</v>
      </c>
      <c r="AS2" s="61">
        <v>3281.8555000000001</v>
      </c>
      <c r="AT2" s="61">
        <v>0.57276349999999998</v>
      </c>
      <c r="AU2" s="61">
        <v>4.1363835</v>
      </c>
      <c r="AV2" s="61">
        <v>95.173019999999994</v>
      </c>
      <c r="AW2" s="61">
        <v>93.816109999999995</v>
      </c>
      <c r="AX2" s="61">
        <v>0.30245084</v>
      </c>
      <c r="AY2" s="61">
        <v>1.0773907</v>
      </c>
      <c r="AZ2" s="61">
        <v>181.91664</v>
      </c>
      <c r="BA2" s="61">
        <v>38.13138</v>
      </c>
      <c r="BB2" s="61">
        <v>11.801603999999999</v>
      </c>
      <c r="BC2" s="61">
        <v>14.24568</v>
      </c>
      <c r="BD2" s="61">
        <v>12.079271</v>
      </c>
      <c r="BE2" s="61">
        <v>0.85132739999999996</v>
      </c>
      <c r="BF2" s="61">
        <v>4.7411490000000001</v>
      </c>
      <c r="BG2" s="61">
        <v>6.9387240000000003E-3</v>
      </c>
      <c r="BH2" s="61">
        <v>1.2833726E-2</v>
      </c>
      <c r="BI2" s="61">
        <v>9.4004859999999996E-3</v>
      </c>
      <c r="BJ2" s="61">
        <v>4.5639005000000003E-2</v>
      </c>
      <c r="BK2" s="61">
        <v>5.3374800000000001E-4</v>
      </c>
      <c r="BL2" s="61">
        <v>0.18578264</v>
      </c>
      <c r="BM2" s="61">
        <v>3.1269615000000002</v>
      </c>
      <c r="BN2" s="61">
        <v>0.6380228</v>
      </c>
      <c r="BO2" s="61">
        <v>39.057560000000002</v>
      </c>
      <c r="BP2" s="61">
        <v>8.4605350000000001</v>
      </c>
      <c r="BQ2" s="61">
        <v>12.097022000000001</v>
      </c>
      <c r="BR2" s="61">
        <v>45.010480000000001</v>
      </c>
      <c r="BS2" s="61">
        <v>15.974640000000001</v>
      </c>
      <c r="BT2" s="61">
        <v>8.0416249999999998</v>
      </c>
      <c r="BU2" s="61">
        <v>5.1852710000000003E-2</v>
      </c>
      <c r="BV2" s="61">
        <v>0.11273572599999999</v>
      </c>
      <c r="BW2" s="61">
        <v>0.56030553999999999</v>
      </c>
      <c r="BX2" s="61">
        <v>1.1679199</v>
      </c>
      <c r="BY2" s="61">
        <v>0.1196284</v>
      </c>
      <c r="BZ2" s="61">
        <v>2.5308458E-4</v>
      </c>
      <c r="CA2" s="61">
        <v>0.49396562999999999</v>
      </c>
      <c r="CB2" s="61">
        <v>8.2372329999999994E-2</v>
      </c>
      <c r="CC2" s="61">
        <v>0.14292060000000001</v>
      </c>
      <c r="CD2" s="61">
        <v>2.1647704000000001</v>
      </c>
      <c r="CE2" s="61">
        <v>4.0541343000000001E-2</v>
      </c>
      <c r="CF2" s="61">
        <v>0.35293239999999998</v>
      </c>
      <c r="CG2" s="61">
        <v>0</v>
      </c>
      <c r="CH2" s="61">
        <v>2.7828117999999999E-2</v>
      </c>
      <c r="CI2" s="61">
        <v>2.5328759999999999E-3</v>
      </c>
      <c r="CJ2" s="61">
        <v>4.5597304999999997</v>
      </c>
      <c r="CK2" s="61">
        <v>1.0046252E-2</v>
      </c>
      <c r="CL2" s="61">
        <v>0.5265609</v>
      </c>
      <c r="CM2" s="61">
        <v>2.8196933</v>
      </c>
      <c r="CN2" s="61">
        <v>2945.2368000000001</v>
      </c>
      <c r="CO2" s="61">
        <v>5007.3744999999999</v>
      </c>
      <c r="CP2" s="61">
        <v>2679.1383999999998</v>
      </c>
      <c r="CQ2" s="61">
        <v>1017.1539299999999</v>
      </c>
      <c r="CR2" s="61">
        <v>542.50414999999998</v>
      </c>
      <c r="CS2" s="61">
        <v>677.58079999999995</v>
      </c>
      <c r="CT2" s="61">
        <v>2811.5857000000001</v>
      </c>
      <c r="CU2" s="61">
        <v>1557.9446</v>
      </c>
      <c r="CV2" s="61">
        <v>2076.7637</v>
      </c>
      <c r="CW2" s="61">
        <v>1733.5990999999999</v>
      </c>
      <c r="CX2" s="61">
        <v>533.44006000000002</v>
      </c>
      <c r="CY2" s="61">
        <v>3901.1071999999999</v>
      </c>
      <c r="CZ2" s="61">
        <v>1513.4199000000001</v>
      </c>
      <c r="DA2" s="61">
        <v>4283.143</v>
      </c>
      <c r="DB2" s="61">
        <v>4348.9174999999996</v>
      </c>
      <c r="DC2" s="61">
        <v>5828.4520000000002</v>
      </c>
      <c r="DD2" s="61">
        <v>8489.4179999999997</v>
      </c>
      <c r="DE2" s="61">
        <v>1774.8162</v>
      </c>
      <c r="DF2" s="61">
        <v>4679.6580000000004</v>
      </c>
      <c r="DG2" s="61">
        <v>2061.0835000000002</v>
      </c>
      <c r="DH2" s="61">
        <v>138.71822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38.13138</v>
      </c>
      <c r="B6">
        <f>BB2</f>
        <v>11.801603999999999</v>
      </c>
      <c r="C6">
        <f>BC2</f>
        <v>14.24568</v>
      </c>
      <c r="D6">
        <f>BD2</f>
        <v>12.079271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11" sqref="E1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20218</v>
      </c>
      <c r="C2" s="56">
        <f ca="1">YEAR(TODAY())-YEAR(B2)+IF(TODAY()&gt;=DATE(YEAR(TODAY()),MONTH(B2),DAY(B2)),0,-1)</f>
        <v>66</v>
      </c>
      <c r="E2" s="52">
        <v>166.6</v>
      </c>
      <c r="F2" s="53" t="s">
        <v>275</v>
      </c>
      <c r="G2" s="52">
        <v>77.7</v>
      </c>
      <c r="H2" s="51" t="s">
        <v>40</v>
      </c>
      <c r="I2" s="72">
        <f>ROUND(G3/E3^2,1)</f>
        <v>28</v>
      </c>
    </row>
    <row r="3" spans="1:9" x14ac:dyDescent="0.3">
      <c r="E3" s="51">
        <f>E2/100</f>
        <v>1.6659999999999999</v>
      </c>
      <c r="F3" s="51" t="s">
        <v>39</v>
      </c>
      <c r="G3" s="51">
        <f>G2</f>
        <v>77.7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44509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19"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윤화희, ID : H1900969)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09일 14:40:01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1" sqref="AA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44509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66</v>
      </c>
      <c r="G12" s="94"/>
      <c r="H12" s="94"/>
      <c r="I12" s="94"/>
      <c r="K12" s="123">
        <f>'개인정보 및 신체계측 입력'!E2</f>
        <v>166.6</v>
      </c>
      <c r="L12" s="124"/>
      <c r="M12" s="117">
        <f>'개인정보 및 신체계측 입력'!G2</f>
        <v>77.7</v>
      </c>
      <c r="N12" s="118"/>
      <c r="O12" s="113" t="s">
        <v>270</v>
      </c>
      <c r="P12" s="107"/>
      <c r="Q12" s="90">
        <f>'개인정보 및 신체계측 입력'!I2</f>
        <v>28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윤화희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82.53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5.3179999999999996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12.151999999999999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0.8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6</v>
      </c>
      <c r="L72" s="36" t="s">
        <v>52</v>
      </c>
      <c r="M72" s="36">
        <f>ROUND('DRIs DATA'!K8,1)</f>
        <v>4.5999999999999996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63.81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140.55000000000001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118.74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202.88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67.459999999999994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367.52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150.41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2021-11-09T05:54:10Z</dcterms:modified>
</cp:coreProperties>
</file>