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<sst xmlns="http://schemas.openxmlformats.org/spreadsheetml/2006/main" count="692" uniqueCount="337">
  <si>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</si>
  <si>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</si>
  <si>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</si>
  <si>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</si>
  <si>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</si>
  <si>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</si>
  <si>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</si>
  <si>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</si>
  <si>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</si>
  <si>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</si>
  <si>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</si>
  <si>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</si>
  <si>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</si>
  <si>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</si>
  <si>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</si>
  <si>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</si>
  <si>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</si>
  <si>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</si>
  <si>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</si>
  <si>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</si>
  <si>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</si>
  <si>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</si>
  <si>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</si>
  <si>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</si>
  <si>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</si>
  <si>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</si>
  <si>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</si>
  <si>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</si>
  <si>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</si>
  <si>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</si>
  <si>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</si>
  <si>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</si>
  <si>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</si>
  <si>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</si>
  <si>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</si>
  <si>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</si>
  <si>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</si>
  <si>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</si>
  <si>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</si>
  <si>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</si>
  <si>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</si>
  <si>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</si>
  <si>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</si>
  <si>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</si>
  <si>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</si>
  <si>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</si>
  <si>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</si>
  <si>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</si>
  <si>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</si>
  <si>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</si>
  <si>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</si>
  <si>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</si>
  <si>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</si>
  <si>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</si>
  <si>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</si>
  <si>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</si>
  <si>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</si>
  <si>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</si>
  <si>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</si>
  <si>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</si>
  <si>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</si>
  <si>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</si>
  <si>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</si>
  <si>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</si>
  <si>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</si>
  <si>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</si>
  <si>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</si>
  <si>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</si>
  <si>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</si>
  <si>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</si>
  <si>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</si>
  <si>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</si>
  <si>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</si>
  <si>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</si>
  <si>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</si>
  <si>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</si>
  <si>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</si>
  <si>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</si>
  <si>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</si>
  <si>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</si>
  <si>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</si>
  <si>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</si>
  <si>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</si>
  <si>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</si>
  <si>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</si>
  <si>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</si>
  <si>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</si>
  <si>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</si>
  <si>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</si>
  <si>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</si>
  <si>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</si>
  <si>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</si>
  <si>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</si>
  <si>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</si>
  <si>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</si>
  <si>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</si>
  <si>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</si>
  <si>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</si>
  <si>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</si>
  <si>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</si>
  <si>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</si>
  <si>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</si>
  <si>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</si>
  <si>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</si>
  <si>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</si>
  <si>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</si>
  <si>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</si>
  <si>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</si>
  <si>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</si>
  <si>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</si>
  <si>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</si>
  <si>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</si>
  <si>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</si>
  <si>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</si>
  <si>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</si>
  <si>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</si>
  <si>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</si>
  <si>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</si>
  <si>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</si>
  <si>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</si>
  <si>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</si>
  <si>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</si>
  <si>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</si>
  <si>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</si>
  <si>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</si>
  <si>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</si>
  <si>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</si>
  <si>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</si>
  <si>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</si>
  <si>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</si>
  <si>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</si>
  <si>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</si>
  <si>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</si>
  <si>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</si>
  <si>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</si>
  <si>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</si>
  <si>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</si>
  <si>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</si>
  <si>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</si>
  <si>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</si>
  <si>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</si>
  <si>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</si>
  <si>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</si>
  <si>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</si>
  <si>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</si>
  <si>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</si>
  <si>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</si>
  <si>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</si>
  <si>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</si>
  <si>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</si>
  <si>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</si>
  <si>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</si>
  <si>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</si>
  <si>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</si>
  <si>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</si>
  <si>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</si>
  <si>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</si>
  <si>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</si>
  <si>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</si>
  <si>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</si>
  <si>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</si>
  <si>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</si>
  <si>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</si>
  <si>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</si>
  <si>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</si>
  <si>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</si>
  <si>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</si>
  <si>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</si>
  <si>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</si>
  <si>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</si>
  <si>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</si>
  <si>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</si>
  <si>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</si>
  <si>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</si>
  <si>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</si>
  <si>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</si>
  <si>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</si>
  <si>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</si>
  <si>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</si>
  <si>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</si>
  <si>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</si>
  <si>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</si>
  <si>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</si>
  <si>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</si>
  <si>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</si>
  <si>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</si>
  <si>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</si>
  <si>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</si>
  <si>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</si>
  <si>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</si>
  <si>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</si>
  <si>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</si>
  <si>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</si>
  <si>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</si>
  <si>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</si>
  <si>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</si>
  <si>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</si>
  <si>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</si>
  <si>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</si>
  <si>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</si>
  <si>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</si>
  <si>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</si>
  <si>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</si>
  <si>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</si>
  <si>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</si>
  <si>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</si>
  <si>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</si>
  <si>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</si>
  <si>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</si>
  <si>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</si>
  <si>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</si>
  <si>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</si>
  <si>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</si>
  <si>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</si>
  <si>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</si>
  <si>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</si>
  <si>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</si>
  <si>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</si>
  <si>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</si>
  <si>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</si>
  <si>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</si>
  <si>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</si>
  <si>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</si>
  <si>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</si>
  <si>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</si>
  <si>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</si>
  <si>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</si>
  <si>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</si>
  <si>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</si>
  <si>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</si>
  <si>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</si>
  <si>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</si>
  <si>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</si>
  <si>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</si>
  <si>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</si>
  <si>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</si>
  <si>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</si>
  <si>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</si>
  <si>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</si>
  <si>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</si>
  <si>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</si>
  <si>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</si>
  <si>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</si>
  <si>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</si>
  <si>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</si>
  <si>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</si>
  <si>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</si>
  <si>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</si>
  <si>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</si>
  <si>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</si>
  <si>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</si>
  <si>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</si>
  <si>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</si>
  <si>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</si>
  <si>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</si>
  <si>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</si>
  <si>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</si>
  <si>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</si>
  <si>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</si>
  <si>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</si>
  <si>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</si>
  <si>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</si>
  <si>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</si>
  <si>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</si>
  <si>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</si>
  <si>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</si>
  <si>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</si>
  <si>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</si>
  <si>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</si>
  <si>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</si>
  <si>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</si>
  <si>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</si>
  <si>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</si>
  <si>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</si>
  <si>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</si>
  <si>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</si>
  <si>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</si>
  <si>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비타민B6</t>
    <phoneticPr fontId="1" type="noConversion"/>
  </si>
  <si>
    <t>열량영양소</t>
    <phoneticPr fontId="1" type="noConversion"/>
  </si>
  <si>
    <t>판토텐산</t>
    <phoneticPr fontId="1" type="noConversion"/>
  </si>
  <si>
    <t>다량 무기질</t>
    <phoneticPr fontId="1" type="noConversion"/>
  </si>
  <si>
    <t>불소</t>
    <phoneticPr fontId="1" type="noConversion"/>
  </si>
  <si>
    <t>아연</t>
    <phoneticPr fontId="1" type="noConversion"/>
  </si>
  <si>
    <t>망간</t>
    <phoneticPr fontId="1" type="noConversion"/>
  </si>
  <si>
    <t>F</t>
  </si>
  <si>
    <t>불포화지방산</t>
    <phoneticPr fontId="1" type="noConversion"/>
  </si>
  <si>
    <t>권장섭취량</t>
    <phoneticPr fontId="1" type="noConversion"/>
  </si>
  <si>
    <t>비타민B12</t>
    <phoneticPr fontId="1" type="noConversion"/>
  </si>
  <si>
    <t>철</t>
    <phoneticPr fontId="1" type="noConversion"/>
  </si>
  <si>
    <t>요오드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</si>
  <si>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</si>
  <si>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</si>
  <si>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</si>
  <si>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</si>
  <si>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</si>
  <si>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</si>
  <si>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</si>
  <si>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</si>
  <si>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</si>
  <si>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</si>
  <si>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</si>
  <si>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</si>
  <si>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</si>
  <si>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</si>
  <si>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</si>
  <si>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</si>
  <si>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</si>
  <si>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</si>
  <si>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</si>
  <si>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</si>
  <si>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</si>
  <si>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</si>
  <si>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</si>
  <si>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</si>
  <si>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</si>
  <si>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식이섬유</t>
    <phoneticPr fontId="1" type="noConversion"/>
  </si>
  <si>
    <t>필요추정량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</si>
  <si>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</si>
  <si>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</si>
  <si>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</si>
  <si>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</si>
  <si>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</si>
  <si>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</si>
  <si>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</si>
  <si>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</si>
  <si>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</si>
  <si>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</si>
  <si>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비타민C</t>
    <phoneticPr fontId="1" type="noConversion"/>
  </si>
  <si>
    <t>엽산(μg DFE/일)</t>
    <phoneticPr fontId="1" type="noConversion"/>
  </si>
  <si>
    <t>구리</t>
    <phoneticPr fontId="1" type="noConversion"/>
  </si>
  <si>
    <t>크롬</t>
    <phoneticPr fontId="1" type="noConversion"/>
  </si>
  <si>
    <t>지용성 비타민</t>
    <phoneticPr fontId="1" type="noConversion"/>
  </si>
  <si>
    <t>엽산</t>
    <phoneticPr fontId="1" type="noConversion"/>
  </si>
  <si>
    <t>(설문지 : FFQ 95문항 설문지, 사용자 : 정지란, ID : H1900971)</t>
  </si>
  <si>
    <t>2021년 11월 09일 14:43:40</t>
  </si>
  <si>
    <t>H1900971</t>
  </si>
  <si>
    <t>정지란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</si>
</sst>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89.844239999999999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2896"/>
        <c:axId val="616890936"/>
      </c:barChart>
      <c:catAx>
        <c:axId val="61689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0936"/>
        <c:crosses val="autoZero"/>
        <c:auto val="1"/>
        <c:lblAlgn val="ctr"/>
        <c:lblOffset val="100"/>
        <c:noMultiLvlLbl val="0"/>
      </c:catAx>
      <c:valAx>
        <c:axId val="61689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3.2089126000000001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6816"/>
        <c:axId val="616897600"/>
      </c:barChart>
      <c:catAx>
        <c:axId val="61689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7600"/>
        <c:crosses val="autoZero"/>
        <c:auto val="1"/>
        <c:lblAlgn val="ctr"/>
        <c:lblOffset val="100"/>
        <c:noMultiLvlLbl val="0"/>
      </c:catAx>
      <c:valAx>
        <c:axId val="616897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1.1467569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5248"/>
        <c:axId val="616895640"/>
      </c:barChart>
      <c:catAx>
        <c:axId val="6168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5640"/>
        <c:crosses val="autoZero"/>
        <c:auto val="1"/>
        <c:lblAlgn val="ctr"/>
        <c:lblOffset val="100"/>
        <c:noMultiLvlLbl val="0"/>
      </c:catAx>
      <c:valAx>
        <c:axId val="616895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1666.6061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017344"/>
        <c:axId val="603317472"/>
      </c:barChart>
      <c:catAx>
        <c:axId val="53301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7472"/>
        <c:crosses val="autoZero"/>
        <c:auto val="1"/>
        <c:lblAlgn val="ctr"/>
        <c:lblOffset val="100"/>
        <c:noMultiLvlLbl val="0"/>
      </c:catAx>
      <c:valAx>
        <c:axId val="603317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01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4565.6840000000002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5120"/>
        <c:axId val="603313160"/>
      </c:barChart>
      <c:catAx>
        <c:axId val="60331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3160"/>
        <c:crosses val="autoZero"/>
        <c:auto val="1"/>
        <c:lblAlgn val="ctr"/>
        <c:lblOffset val="100"/>
        <c:noMultiLvlLbl val="0"/>
      </c:catAx>
      <c:valAx>
        <c:axId val="603313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126.749855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5904"/>
        <c:axId val="603312376"/>
      </c:barChart>
      <c:catAx>
        <c:axId val="60331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2376"/>
        <c:crosses val="autoZero"/>
        <c:auto val="1"/>
        <c:lblAlgn val="ctr"/>
        <c:lblOffset val="100"/>
        <c:noMultiLvlLbl val="0"/>
      </c:catAx>
      <c:valAx>
        <c:axId val="603312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201.79625999999999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3944"/>
        <c:axId val="603313552"/>
      </c:barChart>
      <c:catAx>
        <c:axId val="60331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3552"/>
        <c:crosses val="autoZero"/>
        <c:auto val="1"/>
        <c:lblAlgn val="ctr"/>
        <c:lblOffset val="100"/>
        <c:noMultiLvlLbl val="0"/>
      </c:catAx>
      <c:valAx>
        <c:axId val="60331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16.357247999999998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5512"/>
        <c:axId val="603312768"/>
      </c:barChart>
      <c:catAx>
        <c:axId val="603315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2768"/>
        <c:crosses val="autoZero"/>
        <c:auto val="1"/>
        <c:lblAlgn val="ctr"/>
        <c:lblOffset val="100"/>
        <c:noMultiLvlLbl val="0"/>
      </c:catAx>
      <c:valAx>
        <c:axId val="603312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5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1148.1841999999999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9040"/>
        <c:axId val="603317864"/>
      </c:barChart>
      <c:catAx>
        <c:axId val="60331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7864"/>
        <c:crosses val="autoZero"/>
        <c:auto val="1"/>
        <c:lblAlgn val="ctr"/>
        <c:lblOffset val="100"/>
        <c:noMultiLvlLbl val="0"/>
      </c:catAx>
      <c:valAx>
        <c:axId val="6033178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1.2042753999999999E-2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6688"/>
        <c:axId val="603318256"/>
      </c:barChart>
      <c:catAx>
        <c:axId val="60331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8256"/>
        <c:crosses val="autoZero"/>
        <c:auto val="1"/>
        <c:lblAlgn val="ctr"/>
        <c:lblOffset val="100"/>
        <c:noMultiLvlLbl val="0"/>
      </c:catAx>
      <c:valAx>
        <c:axId val="60331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6.3513390000000003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3880"/>
        <c:axId val="603405840"/>
      </c:barChart>
      <c:catAx>
        <c:axId val="60340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5840"/>
        <c:crosses val="autoZero"/>
        <c:auto val="1"/>
        <c:lblAlgn val="ctr"/>
        <c:lblOffset val="100"/>
        <c:noMultiLvlLbl val="0"/>
      </c:catAx>
      <c:valAx>
        <c:axId val="603405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42.906745999999998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8584"/>
        <c:axId val="616885448"/>
      </c:barChart>
      <c:catAx>
        <c:axId val="61688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5448"/>
        <c:crosses val="autoZero"/>
        <c:auto val="1"/>
        <c:lblAlgn val="ctr"/>
        <c:lblOffset val="100"/>
        <c:noMultiLvlLbl val="0"/>
      </c:catAx>
      <c:valAx>
        <c:axId val="616885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307.80725000000001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6232"/>
        <c:axId val="603404272"/>
      </c:barChart>
      <c:catAx>
        <c:axId val="60340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4272"/>
        <c:crosses val="autoZero"/>
        <c:auto val="1"/>
        <c:lblAlgn val="ctr"/>
        <c:lblOffset val="100"/>
        <c:noMultiLvlLbl val="0"/>
      </c:catAx>
      <c:valAx>
        <c:axId val="60340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115.2426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1528"/>
        <c:axId val="603399176"/>
      </c:barChart>
      <c:catAx>
        <c:axId val="603401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99176"/>
        <c:crosses val="autoZero"/>
        <c:auto val="1"/>
        <c:lblAlgn val="ctr"/>
        <c:lblOffset val="100"/>
        <c:noMultiLvlLbl val="0"/>
      </c:catAx>
      <c:valAx>
        <c:axId val="60339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6.2770000000000001</c:v>
                </c:pt>
                <c:pt idx="1">
                  <c:v>6.9139999999999997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3405056"/>
        <c:axId val="603403096"/>
      </c:barChart>
      <c:catAx>
        <c:axId val="60340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3096"/>
        <c:crosses val="autoZero"/>
        <c:auto val="1"/>
        <c:lblAlgn val="ctr"/>
        <c:lblOffset val="100"/>
        <c:noMultiLvlLbl val="0"/>
      </c:catAx>
      <c:valAx>
        <c:axId val="60340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10.3715925</c:v>
                </c:pt>
                <c:pt idx="1">
                  <c:v>15.351544000000001</c:v>
                </c:pt>
                <c:pt idx="2">
                  <c:v>15.072431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990.54420000000005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0744"/>
        <c:axId val="603398392"/>
      </c:barChart>
      <c:catAx>
        <c:axId val="603400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98392"/>
        <c:crosses val="autoZero"/>
        <c:auto val="1"/>
        <c:lblAlgn val="ctr"/>
        <c:lblOffset val="100"/>
        <c:noMultiLvlLbl val="0"/>
      </c:catAx>
      <c:valAx>
        <c:axId val="60339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22.474989999999998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99568"/>
        <c:axId val="603407408"/>
      </c:barChart>
      <c:catAx>
        <c:axId val="60339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7408"/>
        <c:crosses val="autoZero"/>
        <c:auto val="1"/>
        <c:lblAlgn val="ctr"/>
        <c:lblOffset val="100"/>
        <c:noMultiLvlLbl val="0"/>
      </c:catAx>
      <c:valAx>
        <c:axId val="60340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9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78.227000000000004</c:v>
                </c:pt>
                <c:pt idx="1">
                  <c:v>7.2789999999999999</c:v>
                </c:pt>
                <c:pt idx="2">
                  <c:v>14.494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3400352"/>
        <c:axId val="603409368"/>
      </c:barChart>
      <c:catAx>
        <c:axId val="60340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9368"/>
        <c:crosses val="autoZero"/>
        <c:auto val="1"/>
        <c:lblAlgn val="ctr"/>
        <c:lblOffset val="100"/>
        <c:noMultiLvlLbl val="0"/>
      </c:catAx>
      <c:valAx>
        <c:axId val="60340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2725.7316999999998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3488"/>
        <c:axId val="603407800"/>
      </c:barChart>
      <c:catAx>
        <c:axId val="60340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7800"/>
        <c:crosses val="autoZero"/>
        <c:auto val="1"/>
        <c:lblAlgn val="ctr"/>
        <c:lblOffset val="100"/>
        <c:noMultiLvlLbl val="0"/>
      </c:catAx>
      <c:valAx>
        <c:axId val="603407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197.56612999999999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1920"/>
        <c:axId val="603408192"/>
      </c:barChart>
      <c:catAx>
        <c:axId val="60340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8192"/>
        <c:crosses val="autoZero"/>
        <c:auto val="1"/>
        <c:lblAlgn val="ctr"/>
        <c:lblOffset val="100"/>
        <c:noMultiLvlLbl val="0"/>
      </c:catAx>
      <c:valAx>
        <c:axId val="603408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782.92750000000001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2312"/>
        <c:axId val="603409760"/>
      </c:barChart>
      <c:catAx>
        <c:axId val="60340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9760"/>
        <c:crosses val="autoZero"/>
        <c:auto val="1"/>
        <c:lblAlgn val="ctr"/>
        <c:lblOffset val="100"/>
        <c:noMultiLvlLbl val="0"/>
      </c:catAx>
      <c:valAx>
        <c:axId val="60340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3.3889193999999998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3096"/>
        <c:axId val="616884272"/>
      </c:barChart>
      <c:catAx>
        <c:axId val="61688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4272"/>
        <c:crosses val="autoZero"/>
        <c:auto val="1"/>
        <c:lblAlgn val="ctr"/>
        <c:lblOffset val="100"/>
        <c:noMultiLvlLbl val="0"/>
      </c:catAx>
      <c:valAx>
        <c:axId val="61688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9486.5400000000009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98000"/>
        <c:axId val="603411328"/>
      </c:barChart>
      <c:catAx>
        <c:axId val="60339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11328"/>
        <c:crosses val="autoZero"/>
        <c:auto val="1"/>
        <c:lblAlgn val="ctr"/>
        <c:lblOffset val="100"/>
        <c:noMultiLvlLbl val="0"/>
      </c:catAx>
      <c:valAx>
        <c:axId val="60341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9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24.029841999999999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13288"/>
        <c:axId val="603410544"/>
      </c:barChart>
      <c:catAx>
        <c:axId val="60341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10544"/>
        <c:crosses val="autoZero"/>
        <c:auto val="1"/>
        <c:lblAlgn val="ctr"/>
        <c:lblOffset val="100"/>
        <c:noMultiLvlLbl val="0"/>
      </c:catAx>
      <c:valAx>
        <c:axId val="60341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1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2.9267614000000002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13680"/>
        <c:axId val="603410936"/>
      </c:barChart>
      <c:catAx>
        <c:axId val="60341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10936"/>
        <c:crosses val="autoZero"/>
        <c:auto val="1"/>
        <c:lblAlgn val="ctr"/>
        <c:lblOffset val="100"/>
        <c:noMultiLvlLbl val="0"/>
      </c:catAx>
      <c:valAx>
        <c:axId val="60341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1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599.4049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3288"/>
        <c:axId val="616884664"/>
      </c:barChart>
      <c:catAx>
        <c:axId val="61689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4664"/>
        <c:crosses val="autoZero"/>
        <c:auto val="1"/>
        <c:lblAlgn val="ctr"/>
        <c:lblOffset val="100"/>
        <c:noMultiLvlLbl val="0"/>
      </c:catAx>
      <c:valAx>
        <c:axId val="61688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1.9038360000000001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2704"/>
        <c:axId val="616885840"/>
      </c:barChart>
      <c:catAx>
        <c:axId val="61688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5840"/>
        <c:crosses val="autoZero"/>
        <c:auto val="1"/>
        <c:lblAlgn val="ctr"/>
        <c:lblOffset val="100"/>
        <c:noMultiLvlLbl val="0"/>
      </c:catAx>
      <c:valAx>
        <c:axId val="616885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24.085474000000001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7800"/>
        <c:axId val="616893680"/>
      </c:barChart>
      <c:catAx>
        <c:axId val="61688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3680"/>
        <c:crosses val="autoZero"/>
        <c:auto val="1"/>
        <c:lblAlgn val="ctr"/>
        <c:lblOffset val="100"/>
        <c:noMultiLvlLbl val="0"/>
      </c:catAx>
      <c:valAx>
        <c:axId val="61689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2.9267614000000002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8976"/>
        <c:axId val="616889368"/>
      </c:barChart>
      <c:catAx>
        <c:axId val="61688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9368"/>
        <c:crosses val="autoZero"/>
        <c:auto val="1"/>
        <c:lblAlgn val="ctr"/>
        <c:lblOffset val="100"/>
        <c:noMultiLvlLbl val="0"/>
      </c:catAx>
      <c:valAx>
        <c:axId val="61688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928.04034000000001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4072"/>
        <c:axId val="616894464"/>
      </c:barChart>
      <c:catAx>
        <c:axId val="61689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4464"/>
        <c:crosses val="autoZero"/>
        <c:auto val="1"/>
        <c:lblAlgn val="ctr"/>
        <c:lblOffset val="100"/>
        <c:noMultiLvlLbl val="0"/>
      </c:catAx>
      <c:valAx>
        <c:axId val="61689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10.357846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7208"/>
        <c:axId val="616897992"/>
      </c:barChart>
      <c:catAx>
        <c:axId val="61689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7992"/>
        <c:crosses val="autoZero"/>
        <c:auto val="1"/>
        <c:lblAlgn val="ctr"/>
        <c:lblOffset val="100"/>
        <c:noMultiLvlLbl val="0"/>
      </c:catAx>
      <c:valAx>
        <c:axId val="61689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정지란, ID : H1900971)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09일 14:43:40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2725.7316999999998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89.844239999999999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42.906745999999998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78.227000000000004</v>
      </c>
      <c r="G8" s="59">
        <f>'DRIs DATA 입력'!G8</f>
        <v>7.2789999999999999</v>
      </c>
      <c r="H8" s="59">
        <f>'DRIs DATA 입력'!H8</f>
        <v>14.494</v>
      </c>
      <c r="I8" s="46"/>
      <c r="J8" s="59" t="s">
        <v>215</v>
      </c>
      <c r="K8" s="59">
        <f>'DRIs DATA 입력'!K8</f>
        <v>6.2770000000000001</v>
      </c>
      <c r="L8" s="59">
        <f>'DRIs DATA 입력'!L8</f>
        <v>6.9139999999999997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990.54420000000005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22.474989999999998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3.3889193999999998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599.4049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197.56612999999999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2.4650972000000002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1.9038360000000001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24.085474000000001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2.9267614000000002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928.04034000000001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10.357846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3.2089126000000001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1.1467569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782.92750000000001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1666.6061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9486.5400000000009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4565.6840000000002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126.749855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201.79625999999999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24.029841999999999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16.357247999999998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1148.1841999999999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1.2042753999999999E-2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6.3513390000000003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307.80725000000001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115.2426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53" sqref="F5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290</v>
      </c>
      <c r="B1" s="61" t="s">
        <v>333</v>
      </c>
      <c r="G1" s="62" t="s">
        <v>291</v>
      </c>
      <c r="H1" s="61" t="s">
        <v>334</v>
      </c>
    </row>
    <row r="3" spans="1:27" x14ac:dyDescent="0.3">
      <c r="A3" s="68" t="s">
        <v>292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293</v>
      </c>
      <c r="B4" s="67"/>
      <c r="C4" s="67"/>
      <c r="E4" s="69" t="s">
        <v>278</v>
      </c>
      <c r="F4" s="70"/>
      <c r="G4" s="70"/>
      <c r="H4" s="71"/>
      <c r="J4" s="69" t="s">
        <v>285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315</v>
      </c>
      <c r="V4" s="67"/>
      <c r="W4" s="67"/>
      <c r="X4" s="67"/>
      <c r="Y4" s="67"/>
      <c r="Z4" s="67"/>
    </row>
    <row r="5" spans="1:27" x14ac:dyDescent="0.3">
      <c r="A5" s="65"/>
      <c r="B5" s="65" t="s">
        <v>316</v>
      </c>
      <c r="C5" s="65" t="s">
        <v>276</v>
      </c>
      <c r="E5" s="65"/>
      <c r="F5" s="65" t="s">
        <v>49</v>
      </c>
      <c r="G5" s="65" t="s">
        <v>294</v>
      </c>
      <c r="H5" s="65" t="s">
        <v>45</v>
      </c>
      <c r="J5" s="65"/>
      <c r="K5" s="65" t="s">
        <v>295</v>
      </c>
      <c r="L5" s="65" t="s">
        <v>296</v>
      </c>
      <c r="N5" s="65"/>
      <c r="O5" s="65" t="s">
        <v>297</v>
      </c>
      <c r="P5" s="65" t="s">
        <v>286</v>
      </c>
      <c r="Q5" s="65" t="s">
        <v>298</v>
      </c>
      <c r="R5" s="65" t="s">
        <v>299</v>
      </c>
      <c r="S5" s="65" t="s">
        <v>276</v>
      </c>
      <c r="U5" s="65"/>
      <c r="V5" s="65" t="s">
        <v>297</v>
      </c>
      <c r="W5" s="65" t="s">
        <v>286</v>
      </c>
      <c r="X5" s="65" t="s">
        <v>298</v>
      </c>
      <c r="Y5" s="65" t="s">
        <v>299</v>
      </c>
      <c r="Z5" s="65" t="s">
        <v>276</v>
      </c>
    </row>
    <row r="6" spans="1:27" x14ac:dyDescent="0.3">
      <c r="A6" s="65" t="s">
        <v>293</v>
      </c>
      <c r="B6" s="65">
        <v>1600</v>
      </c>
      <c r="C6" s="65">
        <v>2725.7316999999998</v>
      </c>
      <c r="E6" s="65" t="s">
        <v>317</v>
      </c>
      <c r="F6" s="65">
        <v>55</v>
      </c>
      <c r="G6" s="65">
        <v>15</v>
      </c>
      <c r="H6" s="65">
        <v>7</v>
      </c>
      <c r="J6" s="65" t="s">
        <v>317</v>
      </c>
      <c r="K6" s="65">
        <v>0.1</v>
      </c>
      <c r="L6" s="65">
        <v>4</v>
      </c>
      <c r="N6" s="65" t="s">
        <v>318</v>
      </c>
      <c r="O6" s="65">
        <v>40</v>
      </c>
      <c r="P6" s="65">
        <v>45</v>
      </c>
      <c r="Q6" s="65">
        <v>0</v>
      </c>
      <c r="R6" s="65">
        <v>0</v>
      </c>
      <c r="S6" s="65">
        <v>89.844239999999999</v>
      </c>
      <c r="U6" s="65" t="s">
        <v>319</v>
      </c>
      <c r="V6" s="65">
        <v>0</v>
      </c>
      <c r="W6" s="65">
        <v>0</v>
      </c>
      <c r="X6" s="65">
        <v>20</v>
      </c>
      <c r="Y6" s="65">
        <v>0</v>
      </c>
      <c r="Z6" s="65">
        <v>42.906745999999998</v>
      </c>
    </row>
    <row r="7" spans="1:27" x14ac:dyDescent="0.3">
      <c r="E7" s="65" t="s">
        <v>320</v>
      </c>
      <c r="F7" s="65">
        <v>65</v>
      </c>
      <c r="G7" s="65">
        <v>30</v>
      </c>
      <c r="H7" s="65">
        <v>20</v>
      </c>
      <c r="J7" s="65" t="s">
        <v>320</v>
      </c>
      <c r="K7" s="65">
        <v>1</v>
      </c>
      <c r="L7" s="65">
        <v>10</v>
      </c>
    </row>
    <row r="8" spans="1:27" x14ac:dyDescent="0.3">
      <c r="E8" s="65" t="s">
        <v>321</v>
      </c>
      <c r="F8" s="65">
        <v>78.227000000000004</v>
      </c>
      <c r="G8" s="65">
        <v>7.2789999999999999</v>
      </c>
      <c r="H8" s="65">
        <v>14.494</v>
      </c>
      <c r="J8" s="65" t="s">
        <v>321</v>
      </c>
      <c r="K8" s="65">
        <v>6.2770000000000001</v>
      </c>
      <c r="L8" s="65">
        <v>6.9139999999999997</v>
      </c>
    </row>
    <row r="13" spans="1:27" x14ac:dyDescent="0.3">
      <c r="A13" s="66" t="s">
        <v>331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322</v>
      </c>
      <c r="B14" s="67"/>
      <c r="C14" s="67"/>
      <c r="D14" s="67"/>
      <c r="E14" s="67"/>
      <c r="F14" s="67"/>
      <c r="H14" s="67" t="s">
        <v>323</v>
      </c>
      <c r="I14" s="67"/>
      <c r="J14" s="67"/>
      <c r="K14" s="67"/>
      <c r="L14" s="67"/>
      <c r="M14" s="67"/>
      <c r="O14" s="67" t="s">
        <v>324</v>
      </c>
      <c r="P14" s="67"/>
      <c r="Q14" s="67"/>
      <c r="R14" s="67"/>
      <c r="S14" s="67"/>
      <c r="T14" s="67"/>
      <c r="V14" s="67" t="s">
        <v>325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297</v>
      </c>
      <c r="C15" s="65" t="s">
        <v>286</v>
      </c>
      <c r="D15" s="65" t="s">
        <v>298</v>
      </c>
      <c r="E15" s="65" t="s">
        <v>299</v>
      </c>
      <c r="F15" s="65" t="s">
        <v>276</v>
      </c>
      <c r="H15" s="65"/>
      <c r="I15" s="65" t="s">
        <v>297</v>
      </c>
      <c r="J15" s="65" t="s">
        <v>286</v>
      </c>
      <c r="K15" s="65" t="s">
        <v>298</v>
      </c>
      <c r="L15" s="65" t="s">
        <v>299</v>
      </c>
      <c r="M15" s="65" t="s">
        <v>276</v>
      </c>
      <c r="O15" s="65"/>
      <c r="P15" s="65" t="s">
        <v>297</v>
      </c>
      <c r="Q15" s="65" t="s">
        <v>286</v>
      </c>
      <c r="R15" s="65" t="s">
        <v>298</v>
      </c>
      <c r="S15" s="65" t="s">
        <v>299</v>
      </c>
      <c r="T15" s="65" t="s">
        <v>276</v>
      </c>
      <c r="V15" s="65"/>
      <c r="W15" s="65" t="s">
        <v>297</v>
      </c>
      <c r="X15" s="65" t="s">
        <v>286</v>
      </c>
      <c r="Y15" s="65" t="s">
        <v>298</v>
      </c>
      <c r="Z15" s="65" t="s">
        <v>299</v>
      </c>
      <c r="AA15" s="65" t="s">
        <v>276</v>
      </c>
    </row>
    <row r="16" spans="1:27" x14ac:dyDescent="0.3">
      <c r="A16" s="65" t="s">
        <v>326</v>
      </c>
      <c r="B16" s="65">
        <v>410</v>
      </c>
      <c r="C16" s="65">
        <v>550</v>
      </c>
      <c r="D16" s="65">
        <v>0</v>
      </c>
      <c r="E16" s="65">
        <v>3000</v>
      </c>
      <c r="F16" s="65">
        <v>990.54420000000005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22.474989999999998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3.3889193999999998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599.4049</v>
      </c>
    </row>
    <row r="23" spans="1:62" x14ac:dyDescent="0.3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327</v>
      </c>
      <c r="B24" s="67"/>
      <c r="C24" s="67"/>
      <c r="D24" s="67"/>
      <c r="E24" s="67"/>
      <c r="F24" s="67"/>
      <c r="H24" s="67" t="s">
        <v>301</v>
      </c>
      <c r="I24" s="67"/>
      <c r="J24" s="67"/>
      <c r="K24" s="67"/>
      <c r="L24" s="67"/>
      <c r="M24" s="67"/>
      <c r="O24" s="67" t="s">
        <v>302</v>
      </c>
      <c r="P24" s="67"/>
      <c r="Q24" s="67"/>
      <c r="R24" s="67"/>
      <c r="S24" s="67"/>
      <c r="T24" s="67"/>
      <c r="V24" s="67" t="s">
        <v>303</v>
      </c>
      <c r="W24" s="67"/>
      <c r="X24" s="67"/>
      <c r="Y24" s="67"/>
      <c r="Z24" s="67"/>
      <c r="AA24" s="67"/>
      <c r="AC24" s="67" t="s">
        <v>277</v>
      </c>
      <c r="AD24" s="67"/>
      <c r="AE24" s="67"/>
      <c r="AF24" s="67"/>
      <c r="AG24" s="67"/>
      <c r="AH24" s="67"/>
      <c r="AJ24" s="67" t="s">
        <v>332</v>
      </c>
      <c r="AK24" s="67"/>
      <c r="AL24" s="67"/>
      <c r="AM24" s="67"/>
      <c r="AN24" s="67"/>
      <c r="AO24" s="67"/>
      <c r="AQ24" s="67" t="s">
        <v>287</v>
      </c>
      <c r="AR24" s="67"/>
      <c r="AS24" s="67"/>
      <c r="AT24" s="67"/>
      <c r="AU24" s="67"/>
      <c r="AV24" s="67"/>
      <c r="AX24" s="67" t="s">
        <v>279</v>
      </c>
      <c r="AY24" s="67"/>
      <c r="AZ24" s="67"/>
      <c r="BA24" s="67"/>
      <c r="BB24" s="67"/>
      <c r="BC24" s="67"/>
      <c r="BE24" s="67" t="s">
        <v>304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297</v>
      </c>
      <c r="C25" s="65" t="s">
        <v>286</v>
      </c>
      <c r="D25" s="65" t="s">
        <v>298</v>
      </c>
      <c r="E25" s="65" t="s">
        <v>299</v>
      </c>
      <c r="F25" s="65" t="s">
        <v>276</v>
      </c>
      <c r="H25" s="65"/>
      <c r="I25" s="65" t="s">
        <v>297</v>
      </c>
      <c r="J25" s="65" t="s">
        <v>286</v>
      </c>
      <c r="K25" s="65" t="s">
        <v>298</v>
      </c>
      <c r="L25" s="65" t="s">
        <v>299</v>
      </c>
      <c r="M25" s="65" t="s">
        <v>276</v>
      </c>
      <c r="O25" s="65"/>
      <c r="P25" s="65" t="s">
        <v>297</v>
      </c>
      <c r="Q25" s="65" t="s">
        <v>286</v>
      </c>
      <c r="R25" s="65" t="s">
        <v>298</v>
      </c>
      <c r="S25" s="65" t="s">
        <v>299</v>
      </c>
      <c r="T25" s="65" t="s">
        <v>276</v>
      </c>
      <c r="V25" s="65"/>
      <c r="W25" s="65" t="s">
        <v>297</v>
      </c>
      <c r="X25" s="65" t="s">
        <v>286</v>
      </c>
      <c r="Y25" s="65" t="s">
        <v>298</v>
      </c>
      <c r="Z25" s="65" t="s">
        <v>299</v>
      </c>
      <c r="AA25" s="65" t="s">
        <v>276</v>
      </c>
      <c r="AC25" s="65"/>
      <c r="AD25" s="65" t="s">
        <v>297</v>
      </c>
      <c r="AE25" s="65" t="s">
        <v>286</v>
      </c>
      <c r="AF25" s="65" t="s">
        <v>298</v>
      </c>
      <c r="AG25" s="65" t="s">
        <v>299</v>
      </c>
      <c r="AH25" s="65" t="s">
        <v>276</v>
      </c>
      <c r="AJ25" s="65"/>
      <c r="AK25" s="65" t="s">
        <v>297</v>
      </c>
      <c r="AL25" s="65" t="s">
        <v>286</v>
      </c>
      <c r="AM25" s="65" t="s">
        <v>298</v>
      </c>
      <c r="AN25" s="65" t="s">
        <v>299</v>
      </c>
      <c r="AO25" s="65" t="s">
        <v>276</v>
      </c>
      <c r="AQ25" s="65"/>
      <c r="AR25" s="65" t="s">
        <v>297</v>
      </c>
      <c r="AS25" s="65" t="s">
        <v>286</v>
      </c>
      <c r="AT25" s="65" t="s">
        <v>298</v>
      </c>
      <c r="AU25" s="65" t="s">
        <v>299</v>
      </c>
      <c r="AV25" s="65" t="s">
        <v>276</v>
      </c>
      <c r="AX25" s="65"/>
      <c r="AY25" s="65" t="s">
        <v>297</v>
      </c>
      <c r="AZ25" s="65" t="s">
        <v>286</v>
      </c>
      <c r="BA25" s="65" t="s">
        <v>298</v>
      </c>
      <c r="BB25" s="65" t="s">
        <v>299</v>
      </c>
      <c r="BC25" s="65" t="s">
        <v>276</v>
      </c>
      <c r="BE25" s="65"/>
      <c r="BF25" s="65" t="s">
        <v>297</v>
      </c>
      <c r="BG25" s="65" t="s">
        <v>286</v>
      </c>
      <c r="BH25" s="65" t="s">
        <v>298</v>
      </c>
      <c r="BI25" s="65" t="s">
        <v>299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197.56612999999999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2.4650972000000002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1.9038360000000001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24.085474000000001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2.9267614000000002</v>
      </c>
      <c r="AJ26" s="65" t="s">
        <v>328</v>
      </c>
      <c r="AK26" s="65">
        <v>320</v>
      </c>
      <c r="AL26" s="65">
        <v>400</v>
      </c>
      <c r="AM26" s="65">
        <v>0</v>
      </c>
      <c r="AN26" s="65">
        <v>1000</v>
      </c>
      <c r="AO26" s="65">
        <v>928.04034000000001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10.357846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3.2089126000000001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1.1467569</v>
      </c>
    </row>
    <row r="33" spans="1:68" x14ac:dyDescent="0.3">
      <c r="A33" s="66" t="s">
        <v>280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305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306</v>
      </c>
      <c r="W34" s="67"/>
      <c r="X34" s="67"/>
      <c r="Y34" s="67"/>
      <c r="Z34" s="67"/>
      <c r="AA34" s="67"/>
      <c r="AC34" s="67" t="s">
        <v>307</v>
      </c>
      <c r="AD34" s="67"/>
      <c r="AE34" s="67"/>
      <c r="AF34" s="67"/>
      <c r="AG34" s="67"/>
      <c r="AH34" s="67"/>
      <c r="AJ34" s="67" t="s">
        <v>308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297</v>
      </c>
      <c r="C35" s="65" t="s">
        <v>286</v>
      </c>
      <c r="D35" s="65" t="s">
        <v>298</v>
      </c>
      <c r="E35" s="65" t="s">
        <v>299</v>
      </c>
      <c r="F35" s="65" t="s">
        <v>276</v>
      </c>
      <c r="H35" s="65"/>
      <c r="I35" s="65" t="s">
        <v>297</v>
      </c>
      <c r="J35" s="65" t="s">
        <v>286</v>
      </c>
      <c r="K35" s="65" t="s">
        <v>298</v>
      </c>
      <c r="L35" s="65" t="s">
        <v>299</v>
      </c>
      <c r="M35" s="65" t="s">
        <v>276</v>
      </c>
      <c r="O35" s="65"/>
      <c r="P35" s="65" t="s">
        <v>297</v>
      </c>
      <c r="Q35" s="65" t="s">
        <v>286</v>
      </c>
      <c r="R35" s="65" t="s">
        <v>298</v>
      </c>
      <c r="S35" s="65" t="s">
        <v>299</v>
      </c>
      <c r="T35" s="65" t="s">
        <v>276</v>
      </c>
      <c r="V35" s="65"/>
      <c r="W35" s="65" t="s">
        <v>297</v>
      </c>
      <c r="X35" s="65" t="s">
        <v>286</v>
      </c>
      <c r="Y35" s="65" t="s">
        <v>298</v>
      </c>
      <c r="Z35" s="65" t="s">
        <v>299</v>
      </c>
      <c r="AA35" s="65" t="s">
        <v>276</v>
      </c>
      <c r="AC35" s="65"/>
      <c r="AD35" s="65" t="s">
        <v>297</v>
      </c>
      <c r="AE35" s="65" t="s">
        <v>286</v>
      </c>
      <c r="AF35" s="65" t="s">
        <v>298</v>
      </c>
      <c r="AG35" s="65" t="s">
        <v>299</v>
      </c>
      <c r="AH35" s="65" t="s">
        <v>276</v>
      </c>
      <c r="AJ35" s="65"/>
      <c r="AK35" s="65" t="s">
        <v>297</v>
      </c>
      <c r="AL35" s="65" t="s">
        <v>286</v>
      </c>
      <c r="AM35" s="65" t="s">
        <v>298</v>
      </c>
      <c r="AN35" s="65" t="s">
        <v>299</v>
      </c>
      <c r="AO35" s="65" t="s">
        <v>276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782.92750000000001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1666.6061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9486.5400000000009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4565.6840000000002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126.749855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201.79625999999999</v>
      </c>
    </row>
    <row r="43" spans="1:68" x14ac:dyDescent="0.3">
      <c r="A43" s="66" t="s">
        <v>309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288</v>
      </c>
      <c r="B44" s="67"/>
      <c r="C44" s="67"/>
      <c r="D44" s="67"/>
      <c r="E44" s="67"/>
      <c r="F44" s="67"/>
      <c r="H44" s="67" t="s">
        <v>282</v>
      </c>
      <c r="I44" s="67"/>
      <c r="J44" s="67"/>
      <c r="K44" s="67"/>
      <c r="L44" s="67"/>
      <c r="M44" s="67"/>
      <c r="O44" s="67" t="s">
        <v>329</v>
      </c>
      <c r="P44" s="67"/>
      <c r="Q44" s="67"/>
      <c r="R44" s="67"/>
      <c r="S44" s="67"/>
      <c r="T44" s="67"/>
      <c r="V44" s="67" t="s">
        <v>281</v>
      </c>
      <c r="W44" s="67"/>
      <c r="X44" s="67"/>
      <c r="Y44" s="67"/>
      <c r="Z44" s="67"/>
      <c r="AA44" s="67"/>
      <c r="AC44" s="67" t="s">
        <v>283</v>
      </c>
      <c r="AD44" s="67"/>
      <c r="AE44" s="67"/>
      <c r="AF44" s="67"/>
      <c r="AG44" s="67"/>
      <c r="AH44" s="67"/>
      <c r="AJ44" s="67" t="s">
        <v>289</v>
      </c>
      <c r="AK44" s="67"/>
      <c r="AL44" s="67"/>
      <c r="AM44" s="67"/>
      <c r="AN44" s="67"/>
      <c r="AO44" s="67"/>
      <c r="AQ44" s="67" t="s">
        <v>310</v>
      </c>
      <c r="AR44" s="67"/>
      <c r="AS44" s="67"/>
      <c r="AT44" s="67"/>
      <c r="AU44" s="67"/>
      <c r="AV44" s="67"/>
      <c r="AX44" s="67" t="s">
        <v>311</v>
      </c>
      <c r="AY44" s="67"/>
      <c r="AZ44" s="67"/>
      <c r="BA44" s="67"/>
      <c r="BB44" s="67"/>
      <c r="BC44" s="67"/>
      <c r="BE44" s="67" t="s">
        <v>330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297</v>
      </c>
      <c r="C45" s="65" t="s">
        <v>286</v>
      </c>
      <c r="D45" s="65" t="s">
        <v>298</v>
      </c>
      <c r="E45" s="65" t="s">
        <v>299</v>
      </c>
      <c r="F45" s="65" t="s">
        <v>276</v>
      </c>
      <c r="H45" s="65"/>
      <c r="I45" s="65" t="s">
        <v>297</v>
      </c>
      <c r="J45" s="65" t="s">
        <v>286</v>
      </c>
      <c r="K45" s="65" t="s">
        <v>298</v>
      </c>
      <c r="L45" s="65" t="s">
        <v>299</v>
      </c>
      <c r="M45" s="65" t="s">
        <v>276</v>
      </c>
      <c r="O45" s="65"/>
      <c r="P45" s="65" t="s">
        <v>297</v>
      </c>
      <c r="Q45" s="65" t="s">
        <v>286</v>
      </c>
      <c r="R45" s="65" t="s">
        <v>298</v>
      </c>
      <c r="S45" s="65" t="s">
        <v>299</v>
      </c>
      <c r="T45" s="65" t="s">
        <v>276</v>
      </c>
      <c r="V45" s="65"/>
      <c r="W45" s="65" t="s">
        <v>297</v>
      </c>
      <c r="X45" s="65" t="s">
        <v>286</v>
      </c>
      <c r="Y45" s="65" t="s">
        <v>298</v>
      </c>
      <c r="Z45" s="65" t="s">
        <v>299</v>
      </c>
      <c r="AA45" s="65" t="s">
        <v>276</v>
      </c>
      <c r="AC45" s="65"/>
      <c r="AD45" s="65" t="s">
        <v>297</v>
      </c>
      <c r="AE45" s="65" t="s">
        <v>286</v>
      </c>
      <c r="AF45" s="65" t="s">
        <v>298</v>
      </c>
      <c r="AG45" s="65" t="s">
        <v>299</v>
      </c>
      <c r="AH45" s="65" t="s">
        <v>276</v>
      </c>
      <c r="AJ45" s="65"/>
      <c r="AK45" s="65" t="s">
        <v>297</v>
      </c>
      <c r="AL45" s="65" t="s">
        <v>286</v>
      </c>
      <c r="AM45" s="65" t="s">
        <v>298</v>
      </c>
      <c r="AN45" s="65" t="s">
        <v>299</v>
      </c>
      <c r="AO45" s="65" t="s">
        <v>276</v>
      </c>
      <c r="AQ45" s="65"/>
      <c r="AR45" s="65" t="s">
        <v>297</v>
      </c>
      <c r="AS45" s="65" t="s">
        <v>286</v>
      </c>
      <c r="AT45" s="65" t="s">
        <v>298</v>
      </c>
      <c r="AU45" s="65" t="s">
        <v>299</v>
      </c>
      <c r="AV45" s="65" t="s">
        <v>276</v>
      </c>
      <c r="AX45" s="65"/>
      <c r="AY45" s="65" t="s">
        <v>297</v>
      </c>
      <c r="AZ45" s="65" t="s">
        <v>286</v>
      </c>
      <c r="BA45" s="65" t="s">
        <v>298</v>
      </c>
      <c r="BB45" s="65" t="s">
        <v>299</v>
      </c>
      <c r="BC45" s="65" t="s">
        <v>276</v>
      </c>
      <c r="BE45" s="65"/>
      <c r="BF45" s="65" t="s">
        <v>297</v>
      </c>
      <c r="BG45" s="65" t="s">
        <v>286</v>
      </c>
      <c r="BH45" s="65" t="s">
        <v>298</v>
      </c>
      <c r="BI45" s="65" t="s">
        <v>299</v>
      </c>
      <c r="BJ45" s="65" t="s">
        <v>276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24.029841999999999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16.357247999999998</v>
      </c>
      <c r="O46" s="65" t="s">
        <v>312</v>
      </c>
      <c r="P46" s="65">
        <v>600</v>
      </c>
      <c r="Q46" s="65">
        <v>800</v>
      </c>
      <c r="R46" s="65">
        <v>0</v>
      </c>
      <c r="S46" s="65">
        <v>10000</v>
      </c>
      <c r="T46" s="65">
        <v>1148.1841999999999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1.2042753999999999E-2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6.3513390000000003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307.80725000000001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115.2426</v>
      </c>
      <c r="AX46" s="65" t="s">
        <v>313</v>
      </c>
      <c r="AY46" s="65"/>
      <c r="AZ46" s="65"/>
      <c r="BA46" s="65"/>
      <c r="BB46" s="65"/>
      <c r="BC46" s="65"/>
      <c r="BE46" s="65" t="s">
        <v>314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3" sqref="F23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284</v>
      </c>
      <c r="D2" s="61">
        <v>74</v>
      </c>
      <c r="E2" s="61">
        <v>2725.7316999999998</v>
      </c>
      <c r="F2" s="61">
        <v>484.90730000000002</v>
      </c>
      <c r="G2" s="61">
        <v>45.122753000000003</v>
      </c>
      <c r="H2" s="61">
        <v>31.758016999999999</v>
      </c>
      <c r="I2" s="61">
        <v>13.364737</v>
      </c>
      <c r="J2" s="61">
        <v>89.844239999999999</v>
      </c>
      <c r="K2" s="61">
        <v>64.777564999999996</v>
      </c>
      <c r="L2" s="61">
        <v>25.066675</v>
      </c>
      <c r="M2" s="61">
        <v>42.906745999999998</v>
      </c>
      <c r="N2" s="61">
        <v>3.5631879999999998</v>
      </c>
      <c r="O2" s="61">
        <v>20.926817</v>
      </c>
      <c r="P2" s="61">
        <v>1105.6605999999999</v>
      </c>
      <c r="Q2" s="61">
        <v>39.285724999999999</v>
      </c>
      <c r="R2" s="61">
        <v>990.54420000000005</v>
      </c>
      <c r="S2" s="61">
        <v>125.02299499999999</v>
      </c>
      <c r="T2" s="61">
        <v>10386.254999999999</v>
      </c>
      <c r="U2" s="61">
        <v>3.3889193999999998</v>
      </c>
      <c r="V2" s="61">
        <v>22.474989999999998</v>
      </c>
      <c r="W2" s="61">
        <v>599.4049</v>
      </c>
      <c r="X2" s="61">
        <v>197.56612999999999</v>
      </c>
      <c r="Y2" s="61">
        <v>2.4650972000000002</v>
      </c>
      <c r="Z2" s="61">
        <v>1.9038360000000001</v>
      </c>
      <c r="AA2" s="61">
        <v>24.085474000000001</v>
      </c>
      <c r="AB2" s="61">
        <v>2.9267614000000002</v>
      </c>
      <c r="AC2" s="61">
        <v>928.04034000000001</v>
      </c>
      <c r="AD2" s="61">
        <v>10.357846</v>
      </c>
      <c r="AE2" s="61">
        <v>3.2089126000000001</v>
      </c>
      <c r="AF2" s="61">
        <v>1.1467569</v>
      </c>
      <c r="AG2" s="61">
        <v>782.92750000000001</v>
      </c>
      <c r="AH2" s="61">
        <v>582.82960000000003</v>
      </c>
      <c r="AI2" s="61">
        <v>200.09787</v>
      </c>
      <c r="AJ2" s="61">
        <v>1666.6061</v>
      </c>
      <c r="AK2" s="61">
        <v>9486.5400000000009</v>
      </c>
      <c r="AL2" s="61">
        <v>126.749855</v>
      </c>
      <c r="AM2" s="61">
        <v>4565.6840000000002</v>
      </c>
      <c r="AN2" s="61">
        <v>201.79625999999999</v>
      </c>
      <c r="AO2" s="61">
        <v>24.029841999999999</v>
      </c>
      <c r="AP2" s="61">
        <v>20.476693999999998</v>
      </c>
      <c r="AQ2" s="61">
        <v>3.5531470000000001</v>
      </c>
      <c r="AR2" s="61">
        <v>16.357247999999998</v>
      </c>
      <c r="AS2" s="61">
        <v>1148.1841999999999</v>
      </c>
      <c r="AT2" s="61">
        <v>1.2042753999999999E-2</v>
      </c>
      <c r="AU2" s="61">
        <v>6.3513390000000003</v>
      </c>
      <c r="AV2" s="61">
        <v>307.80725000000001</v>
      </c>
      <c r="AW2" s="61">
        <v>115.2426</v>
      </c>
      <c r="AX2" s="61">
        <v>0.41359773</v>
      </c>
      <c r="AY2" s="61">
        <v>0.84623705999999999</v>
      </c>
      <c r="AZ2" s="61">
        <v>259.25371999999999</v>
      </c>
      <c r="BA2" s="61">
        <v>40.812176000000001</v>
      </c>
      <c r="BB2" s="61">
        <v>10.3715925</v>
      </c>
      <c r="BC2" s="61">
        <v>15.351544000000001</v>
      </c>
      <c r="BD2" s="61">
        <v>15.072431</v>
      </c>
      <c r="BE2" s="61">
        <v>1.1883064999999999</v>
      </c>
      <c r="BF2" s="61">
        <v>5.4437293999999996</v>
      </c>
      <c r="BG2" s="61">
        <v>0</v>
      </c>
      <c r="BH2" s="61">
        <v>0</v>
      </c>
      <c r="BI2" s="61">
        <v>7.3351274000000004E-4</v>
      </c>
      <c r="BJ2" s="61">
        <v>2.9140613999999999E-2</v>
      </c>
      <c r="BK2" s="61">
        <v>0</v>
      </c>
      <c r="BL2" s="61">
        <v>0.34822493999999998</v>
      </c>
      <c r="BM2" s="61">
        <v>4.4423183999999996</v>
      </c>
      <c r="BN2" s="61">
        <v>1.3482400999999999</v>
      </c>
      <c r="BO2" s="61">
        <v>67.331569999999999</v>
      </c>
      <c r="BP2" s="61">
        <v>13.630072999999999</v>
      </c>
      <c r="BQ2" s="61">
        <v>22.996223000000001</v>
      </c>
      <c r="BR2" s="61">
        <v>79.640820000000005</v>
      </c>
      <c r="BS2" s="61">
        <v>19.996922999999999</v>
      </c>
      <c r="BT2" s="61">
        <v>15.901185</v>
      </c>
      <c r="BU2" s="61">
        <v>0.42185040000000001</v>
      </c>
      <c r="BV2" s="61">
        <v>5.2031899999999999E-2</v>
      </c>
      <c r="BW2" s="61">
        <v>1.0714351</v>
      </c>
      <c r="BX2" s="61">
        <v>1.444982</v>
      </c>
      <c r="BY2" s="61">
        <v>8.3134620000000006E-2</v>
      </c>
      <c r="BZ2" s="61">
        <v>6.0611819999999996E-4</v>
      </c>
      <c r="CA2" s="61">
        <v>0.71178602999999996</v>
      </c>
      <c r="CB2" s="61">
        <v>3.4404339999999999E-2</v>
      </c>
      <c r="CC2" s="61">
        <v>0.14866505999999999</v>
      </c>
      <c r="CD2" s="61">
        <v>1.2875810000000001</v>
      </c>
      <c r="CE2" s="61">
        <v>8.1034906000000004E-2</v>
      </c>
      <c r="CF2" s="61">
        <v>0.39109513000000001</v>
      </c>
      <c r="CG2" s="61">
        <v>0</v>
      </c>
      <c r="CH2" s="61">
        <v>3.1954206999999998E-2</v>
      </c>
      <c r="CI2" s="61">
        <v>9.7143199999999996E-8</v>
      </c>
      <c r="CJ2" s="61">
        <v>2.9899282</v>
      </c>
      <c r="CK2" s="61">
        <v>1.7396936000000002E-2</v>
      </c>
      <c r="CL2" s="61">
        <v>3.3387617999999999</v>
      </c>
      <c r="CM2" s="61">
        <v>4.096279</v>
      </c>
      <c r="CN2" s="61">
        <v>3146.7183</v>
      </c>
      <c r="CO2" s="61">
        <v>5418.6170000000002</v>
      </c>
      <c r="CP2" s="61">
        <v>2633.1381999999999</v>
      </c>
      <c r="CQ2" s="61">
        <v>1066.0944</v>
      </c>
      <c r="CR2" s="61">
        <v>613.52589999999998</v>
      </c>
      <c r="CS2" s="61">
        <v>678.25243999999998</v>
      </c>
      <c r="CT2" s="61">
        <v>3079.7148000000002</v>
      </c>
      <c r="CU2" s="61">
        <v>1611.3988999999999</v>
      </c>
      <c r="CV2" s="61">
        <v>2144.7289999999998</v>
      </c>
      <c r="CW2" s="61">
        <v>1806.9739999999999</v>
      </c>
      <c r="CX2" s="61">
        <v>549.79016000000001</v>
      </c>
      <c r="CY2" s="61">
        <v>4315.7839999999997</v>
      </c>
      <c r="CZ2" s="61">
        <v>1737.7195999999999</v>
      </c>
      <c r="DA2" s="61">
        <v>4528.1469999999999</v>
      </c>
      <c r="DB2" s="61">
        <v>4771.2676000000001</v>
      </c>
      <c r="DC2" s="61">
        <v>6174.5020000000004</v>
      </c>
      <c r="DD2" s="61">
        <v>8938.4770000000008</v>
      </c>
      <c r="DE2" s="61">
        <v>1730.3223</v>
      </c>
      <c r="DF2" s="61">
        <v>5132.8770000000004</v>
      </c>
      <c r="DG2" s="61">
        <v>2124.6116000000002</v>
      </c>
      <c r="DH2" s="61">
        <v>101.47534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40.812176000000001</v>
      </c>
      <c r="B6">
        <f>BB2</f>
        <v>10.3715925</v>
      </c>
      <c r="C6">
        <f>BC2</f>
        <v>15.351544000000001</v>
      </c>
      <c r="D6">
        <f>BD2</f>
        <v>15.072431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3" sqref="G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17389</v>
      </c>
      <c r="C2" s="56">
        <f ca="1">YEAR(TODAY())-YEAR(B2)+IF(TODAY()&gt;=DATE(YEAR(TODAY()),MONTH(B2),DAY(B2)),0,-1)</f>
        <v>74</v>
      </c>
      <c r="E2" s="52">
        <v>159.69999999999999</v>
      </c>
      <c r="F2" s="53" t="s">
        <v>275</v>
      </c>
      <c r="G2" s="52">
        <v>51.1</v>
      </c>
      <c r="H2" s="51" t="s">
        <v>40</v>
      </c>
      <c r="I2" s="72">
        <f>ROUND(G3/E3^2,1)</f>
        <v>20</v>
      </c>
    </row>
    <row r="3" spans="1:9" x14ac:dyDescent="0.3">
      <c r="E3" s="51">
        <f>E2/100</f>
        <v>1.597</v>
      </c>
      <c r="F3" s="51" t="s">
        <v>39</v>
      </c>
      <c r="G3" s="51">
        <f>G2</f>
        <v>51.1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44509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정지란, ID : H1900971)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09일 14:43:40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44509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74</v>
      </c>
      <c r="G12" s="94"/>
      <c r="H12" s="94"/>
      <c r="I12" s="94"/>
      <c r="K12" s="123">
        <f>'개인정보 및 신체계측 입력'!E2</f>
        <v>159.69999999999999</v>
      </c>
      <c r="L12" s="124"/>
      <c r="M12" s="117">
        <f>'개인정보 및 신체계측 입력'!G2</f>
        <v>51.1</v>
      </c>
      <c r="N12" s="118"/>
      <c r="O12" s="113" t="s">
        <v>270</v>
      </c>
      <c r="P12" s="107"/>
      <c r="Q12" s="90">
        <f>'개인정보 및 신체계측 입력'!I2</f>
        <v>20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정지란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78.227000000000004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7.2789999999999999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14.494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6.9</v>
      </c>
      <c r="L72" s="36" t="s">
        <v>52</v>
      </c>
      <c r="M72" s="36">
        <f>ROUND('DRIs DATA'!K8,1)</f>
        <v>6.3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132.07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187.29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197.57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195.12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97.87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632.44000000000005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240.3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2021-11-09T05:56:10Z</dcterms:modified>
</cp:coreProperties>
</file>