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<sst xmlns="http://schemas.openxmlformats.org/spreadsheetml/2006/main" count="692" uniqueCount="357">
  <si>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</si>
  <si>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</si>
  <si>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</si>
  <si>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</si>
  <si>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</si>
  <si>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</si>
  <si>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</si>
  <si>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</si>
  <si>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</si>
  <si>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</si>
  <si>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</si>
  <si>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</si>
  <si>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</si>
  <si>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</si>
  <si>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</si>
  <si>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</si>
  <si>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</si>
  <si>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</si>
  <si>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</si>
  <si>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</si>
  <si>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</si>
  <si>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</si>
  <si>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</si>
  <si>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</si>
  <si>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</si>
  <si>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</si>
  <si>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</si>
  <si>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</si>
  <si>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</si>
  <si>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</si>
  <si>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</si>
  <si>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</si>
  <si>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</si>
  <si>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</si>
  <si>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</si>
  <si>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</si>
  <si>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</si>
  <si>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</si>
  <si>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</si>
  <si>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</si>
  <si>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</si>
  <si>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</si>
  <si>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</si>
  <si>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</si>
  <si>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</si>
  <si>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</si>
  <si>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</si>
  <si>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</si>
  <si>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</si>
  <si>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</si>
  <si>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</si>
  <si>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</si>
  <si>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</si>
  <si>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</si>
  <si>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</si>
  <si>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</si>
  <si>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</si>
  <si>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</si>
  <si>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</si>
  <si>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</si>
  <si>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</si>
  <si>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</si>
  <si>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</si>
  <si>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</si>
  <si>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</si>
  <si>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</si>
  <si>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</si>
  <si>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</si>
  <si>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</si>
  <si>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</si>
  <si>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</si>
  <si>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</si>
  <si>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</si>
  <si>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</si>
  <si>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</si>
  <si>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</si>
  <si>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</si>
  <si>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</si>
  <si>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</si>
  <si>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</si>
  <si>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</si>
  <si>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</si>
  <si>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</si>
  <si>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</si>
  <si>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</si>
  <si>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</si>
  <si>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</si>
  <si>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</si>
  <si>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</si>
  <si>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</si>
  <si>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</si>
  <si>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</si>
  <si>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</si>
  <si>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</si>
  <si>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</si>
  <si>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</si>
  <si>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</si>
  <si>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</si>
  <si>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</si>
  <si>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</si>
  <si>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</si>
  <si>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</si>
  <si>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</si>
  <si>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</si>
  <si>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</si>
  <si>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</si>
  <si>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</si>
  <si>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</si>
  <si>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</si>
  <si>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</si>
  <si>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</si>
  <si>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</si>
  <si>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</si>
  <si>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</si>
  <si>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</si>
  <si>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</si>
  <si>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</si>
  <si>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</si>
  <si>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</si>
  <si>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</si>
  <si>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</si>
  <si>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</si>
  <si>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</si>
  <si>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</si>
  <si>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</si>
  <si>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</si>
  <si>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</si>
  <si>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</si>
  <si>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</si>
  <si>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</si>
  <si>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</si>
  <si>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</si>
  <si>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</si>
  <si>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</si>
  <si>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</si>
  <si>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</si>
  <si>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</si>
  <si>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</si>
  <si>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</si>
  <si>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</si>
  <si>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</si>
  <si>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</si>
  <si>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</si>
  <si>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</si>
  <si>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</si>
  <si>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</si>
  <si>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</si>
  <si>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</si>
  <si>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</si>
  <si>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</si>
  <si>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</si>
  <si>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</si>
  <si>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</si>
  <si>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</si>
  <si>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</si>
  <si>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</si>
  <si>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</si>
  <si>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</si>
  <si>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</si>
  <si>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</si>
  <si>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</si>
  <si>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</si>
  <si>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</si>
  <si>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</si>
  <si>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</si>
  <si>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</si>
  <si>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</si>
  <si>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</si>
  <si>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</si>
  <si>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</si>
  <si>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</si>
  <si>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</si>
  <si>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</si>
  <si>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</si>
  <si>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</si>
  <si>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</si>
  <si>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</si>
  <si>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</si>
  <si>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</si>
  <si>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</si>
  <si>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</si>
  <si>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</si>
  <si>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</si>
  <si>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</si>
  <si>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</si>
  <si>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</si>
  <si>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</si>
  <si>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</si>
  <si>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</si>
  <si>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</si>
  <si>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</si>
  <si>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</si>
  <si>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</si>
  <si>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</si>
  <si>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</si>
  <si>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</si>
  <si>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</si>
  <si>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</si>
  <si>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</si>
  <si>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</si>
  <si>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</si>
  <si>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</si>
  <si>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</si>
  <si>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</si>
  <si>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</si>
  <si>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</si>
  <si>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</si>
  <si>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</si>
  <si>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</si>
  <si>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</si>
  <si>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</si>
  <si>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</si>
  <si>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</si>
  <si>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</si>
  <si>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</si>
  <si>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</si>
  <si>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</si>
  <si>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</si>
  <si>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</si>
  <si>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</si>
  <si>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</si>
  <si>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</si>
  <si>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</si>
  <si>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</si>
  <si>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</si>
  <si>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</si>
  <si>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</si>
  <si>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</si>
  <si>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</si>
  <si>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</si>
  <si>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</si>
  <si>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</si>
  <si>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</si>
  <si>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</si>
  <si>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</si>
  <si>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</si>
  <si>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</si>
  <si>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</si>
  <si>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</si>
  <si>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</si>
  <si>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</si>
  <si>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</si>
  <si>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</si>
  <si>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</si>
  <si>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</si>
  <si>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</si>
  <si>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</si>
  <si>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</si>
  <si>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</si>
  <si>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</si>
  <si>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</si>
  <si>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</si>
  <si>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</si>
  <si>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</si>
  <si>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</si>
  <si>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</si>
  <si>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</si>
  <si>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</si>
  <si>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</si>
  <si>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</si>
  <si>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</si>
  <si>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</si>
  <si>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</si>
  <si>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</si>
  <si>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</si>
  <si>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</si>
  <si>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</si>
  <si>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</si>
  <si>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</si>
  <si>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</si>
  <si>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</si>
  <si>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</si>
  <si>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</si>
  <si>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</si>
  <si>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</si>
  <si>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</si>
  <si>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</si>
  <si>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비타민B6</t>
    <phoneticPr fontId="1" type="noConversion"/>
  </si>
  <si>
    <t>열량영양소</t>
    <phoneticPr fontId="1" type="noConversion"/>
  </si>
  <si>
    <t>판토텐산</t>
    <phoneticPr fontId="1" type="noConversion"/>
  </si>
  <si>
    <t>다량 무기질</t>
    <phoneticPr fontId="1" type="noConversion"/>
  </si>
  <si>
    <t>불소</t>
    <phoneticPr fontId="1" type="noConversion"/>
  </si>
  <si>
    <t>아연</t>
    <phoneticPr fontId="1" type="noConversion"/>
  </si>
  <si>
    <t>망간</t>
    <phoneticPr fontId="1" type="noConversion"/>
  </si>
  <si>
    <t>권장섭취량</t>
    <phoneticPr fontId="1" type="noConversion"/>
  </si>
  <si>
    <t>비타민B12</t>
    <phoneticPr fontId="1" type="noConversion"/>
  </si>
  <si>
    <t>철</t>
    <phoneticPr fontId="1" type="noConversion"/>
  </si>
  <si>
    <t>요오드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</si>
  <si>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</si>
  <si>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</si>
  <si>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</si>
  <si>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</si>
  <si>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</si>
  <si>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</si>
  <si>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</si>
  <si>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</si>
  <si>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</si>
  <si>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</si>
  <si>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</si>
  <si>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</si>
  <si>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</si>
  <si>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</si>
  <si>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</si>
  <si>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</si>
  <si>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</si>
  <si>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</si>
  <si>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</si>
  <si>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필요추정량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</si>
  <si>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</si>
  <si>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</si>
  <si>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</si>
  <si>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</si>
  <si>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</si>
  <si>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</si>
  <si>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</si>
  <si>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</si>
  <si>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</si>
  <si>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비타민C</t>
    <phoneticPr fontId="1" type="noConversion"/>
  </si>
  <si>
    <t>엽산(μg DFE/일)</t>
    <phoneticPr fontId="1" type="noConversion"/>
  </si>
  <si>
    <t>구리</t>
    <phoneticPr fontId="1" type="noConversion"/>
  </si>
  <si>
    <t>크롬</t>
    <phoneticPr fontId="1" type="noConversion"/>
  </si>
  <si>
    <t>지용성 비타민</t>
    <phoneticPr fontId="1" type="noConversion"/>
  </si>
  <si>
    <t>엽산</t>
    <phoneticPr fontId="1" type="noConversion"/>
  </si>
  <si>
    <t>정보</t>
    <phoneticPr fontId="1" type="noConversion"/>
  </si>
  <si>
    <t>(설문지 : FFQ 95문항 설문지, 사용자 : 안종근, ID : H1900973)</t>
  </si>
  <si>
    <t>2021년 11월 10일 09:18:45</t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</si>
  <si>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</si>
  <si>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</si>
  <si>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</si>
  <si>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</si>
  <si>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</si>
  <si>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</si>
  <si>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적정비율(최대)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</si>
  <si>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</si>
  <si>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</si>
  <si>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</si>
  <si>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</si>
  <si>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</si>
  <si>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</si>
  <si>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충분섭취량</t>
    <phoneticPr fontId="1" type="noConversion"/>
  </si>
  <si>
    <t>충분섭취량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</si>
  <si>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</si>
  <si>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</si>
  <si>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</si>
  <si>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마그네슘</t>
    <phoneticPr fontId="1" type="noConversion"/>
  </si>
  <si>
    <t>섭취량</t>
    <phoneticPr fontId="1" type="noConversion"/>
  </si>
  <si>
    <t>상한섭취량</t>
    <phoneticPr fontId="1" type="noConversion"/>
  </si>
  <si>
    <t>상한섭취량</t>
    <phoneticPr fontId="1" type="noConversion"/>
  </si>
  <si>
    <t>미량 무기질</t>
    <phoneticPr fontId="1" type="noConversion"/>
  </si>
  <si>
    <t>셀레늄</t>
    <phoneticPr fontId="1" type="noConversion"/>
  </si>
  <si>
    <t>충분섭취량</t>
    <phoneticPr fontId="1" type="noConversion"/>
  </si>
  <si>
    <t>섭취량</t>
    <phoneticPr fontId="1" type="noConversion"/>
  </si>
  <si>
    <t>섭취량</t>
    <phoneticPr fontId="1" type="noConversion"/>
  </si>
  <si>
    <t>충분섭취량</t>
    <phoneticPr fontId="1" type="noConversion"/>
  </si>
  <si>
    <t>H1900973</t>
  </si>
  <si>
    <t>안종근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</si>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</sst>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66.797380000000004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598776"/>
        <c:axId val="523603480"/>
      </c:barChart>
      <c:catAx>
        <c:axId val="52359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603480"/>
        <c:crosses val="autoZero"/>
        <c:auto val="1"/>
        <c:lblAlgn val="ctr"/>
        <c:lblOffset val="100"/>
        <c:noMultiLvlLbl val="0"/>
      </c:catAx>
      <c:valAx>
        <c:axId val="52360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59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2.4684544000000002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608576"/>
        <c:axId val="523609752"/>
      </c:barChart>
      <c:catAx>
        <c:axId val="52360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609752"/>
        <c:crosses val="autoZero"/>
        <c:auto val="1"/>
        <c:lblAlgn val="ctr"/>
        <c:lblOffset val="100"/>
        <c:noMultiLvlLbl val="0"/>
      </c:catAx>
      <c:valAx>
        <c:axId val="52360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6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1.2207650000000001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608968"/>
        <c:axId val="523609360"/>
      </c:barChart>
      <c:catAx>
        <c:axId val="52360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609360"/>
        <c:crosses val="autoZero"/>
        <c:auto val="1"/>
        <c:lblAlgn val="ctr"/>
        <c:lblOffset val="100"/>
        <c:noMultiLvlLbl val="0"/>
      </c:catAx>
      <c:valAx>
        <c:axId val="52360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60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1124.9238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610536"/>
        <c:axId val="523610928"/>
      </c:barChart>
      <c:catAx>
        <c:axId val="52361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610928"/>
        <c:crosses val="autoZero"/>
        <c:auto val="1"/>
        <c:lblAlgn val="ctr"/>
        <c:lblOffset val="100"/>
        <c:noMultiLvlLbl val="0"/>
      </c:catAx>
      <c:valAx>
        <c:axId val="52361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61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4081.6284000000001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17632"/>
        <c:axId val="608618024"/>
      </c:barChart>
      <c:catAx>
        <c:axId val="60861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18024"/>
        <c:crosses val="autoZero"/>
        <c:auto val="1"/>
        <c:lblAlgn val="ctr"/>
        <c:lblOffset val="100"/>
        <c:noMultiLvlLbl val="0"/>
      </c:catAx>
      <c:valAx>
        <c:axId val="608618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107.24254999999999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16848"/>
        <c:axId val="608618808"/>
      </c:barChart>
      <c:catAx>
        <c:axId val="6086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18808"/>
        <c:crosses val="autoZero"/>
        <c:auto val="1"/>
        <c:lblAlgn val="ctr"/>
        <c:lblOffset val="100"/>
        <c:noMultiLvlLbl val="0"/>
      </c:catAx>
      <c:valAx>
        <c:axId val="608618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127.3005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19592"/>
        <c:axId val="608619984"/>
      </c:barChart>
      <c:catAx>
        <c:axId val="6086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19984"/>
        <c:crosses val="autoZero"/>
        <c:auto val="1"/>
        <c:lblAlgn val="ctr"/>
        <c:lblOffset val="100"/>
        <c:noMultiLvlLbl val="0"/>
      </c:catAx>
      <c:valAx>
        <c:axId val="6086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10.665028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06656"/>
        <c:axId val="608612144"/>
      </c:barChart>
      <c:catAx>
        <c:axId val="60860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12144"/>
        <c:crosses val="autoZero"/>
        <c:auto val="1"/>
        <c:lblAlgn val="ctr"/>
        <c:lblOffset val="100"/>
        <c:noMultiLvlLbl val="0"/>
      </c:catAx>
      <c:valAx>
        <c:axId val="608612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777.65093999999999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10184"/>
        <c:axId val="608607440"/>
      </c:barChart>
      <c:catAx>
        <c:axId val="60861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07440"/>
        <c:crosses val="autoZero"/>
        <c:auto val="1"/>
        <c:lblAlgn val="ctr"/>
        <c:lblOffset val="100"/>
        <c:noMultiLvlLbl val="0"/>
      </c:catAx>
      <c:valAx>
        <c:axId val="6086074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1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7.8719510000000003E-3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10968"/>
        <c:axId val="608606264"/>
      </c:barChart>
      <c:catAx>
        <c:axId val="60861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06264"/>
        <c:crosses val="autoZero"/>
        <c:auto val="1"/>
        <c:lblAlgn val="ctr"/>
        <c:lblOffset val="100"/>
        <c:noMultiLvlLbl val="0"/>
      </c:catAx>
      <c:valAx>
        <c:axId val="60860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1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2.679443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07832"/>
        <c:axId val="608612536"/>
      </c:barChart>
      <c:catAx>
        <c:axId val="60860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12536"/>
        <c:crosses val="autoZero"/>
        <c:auto val="1"/>
        <c:lblAlgn val="ctr"/>
        <c:lblOffset val="100"/>
        <c:noMultiLvlLbl val="0"/>
      </c:catAx>
      <c:valAx>
        <c:axId val="608612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0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28.057887999999998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602696"/>
        <c:axId val="523598384"/>
      </c:barChart>
      <c:catAx>
        <c:axId val="52360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598384"/>
        <c:crosses val="autoZero"/>
        <c:auto val="1"/>
        <c:lblAlgn val="ctr"/>
        <c:lblOffset val="100"/>
        <c:noMultiLvlLbl val="0"/>
      </c:catAx>
      <c:valAx>
        <c:axId val="523598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60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88.336960000000005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15672"/>
        <c:axId val="608608224"/>
      </c:barChart>
      <c:catAx>
        <c:axId val="60861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08224"/>
        <c:crosses val="autoZero"/>
        <c:auto val="1"/>
        <c:lblAlgn val="ctr"/>
        <c:lblOffset val="100"/>
        <c:noMultiLvlLbl val="0"/>
      </c:catAx>
      <c:valAx>
        <c:axId val="60860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1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74.763620000000003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13712"/>
        <c:axId val="608604304"/>
      </c:barChart>
      <c:catAx>
        <c:axId val="60861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04304"/>
        <c:crosses val="autoZero"/>
        <c:auto val="1"/>
        <c:lblAlgn val="ctr"/>
        <c:lblOffset val="100"/>
        <c:noMultiLvlLbl val="0"/>
      </c:catAx>
      <c:valAx>
        <c:axId val="60860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1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10.27</c:v>
                </c:pt>
                <c:pt idx="1">
                  <c:v>13.226000000000001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8609792"/>
        <c:axId val="608614496"/>
      </c:barChart>
      <c:catAx>
        <c:axId val="6086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14496"/>
        <c:crosses val="autoZero"/>
        <c:auto val="1"/>
        <c:lblAlgn val="ctr"/>
        <c:lblOffset val="100"/>
        <c:noMultiLvlLbl val="0"/>
      </c:catAx>
      <c:valAx>
        <c:axId val="60861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11.84019</c:v>
                </c:pt>
                <c:pt idx="1">
                  <c:v>13.730748</c:v>
                </c:pt>
                <c:pt idx="2">
                  <c:v>12.036655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437.54199999999997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08616"/>
        <c:axId val="608604696"/>
      </c:barChart>
      <c:catAx>
        <c:axId val="60860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04696"/>
        <c:crosses val="autoZero"/>
        <c:auto val="1"/>
        <c:lblAlgn val="ctr"/>
        <c:lblOffset val="100"/>
        <c:noMultiLvlLbl val="0"/>
      </c:catAx>
      <c:valAx>
        <c:axId val="60860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0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17.908671999999999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13320"/>
        <c:axId val="608610576"/>
      </c:barChart>
      <c:catAx>
        <c:axId val="60861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10576"/>
        <c:crosses val="autoZero"/>
        <c:auto val="1"/>
        <c:lblAlgn val="ctr"/>
        <c:lblOffset val="100"/>
        <c:noMultiLvlLbl val="0"/>
      </c:catAx>
      <c:valAx>
        <c:axId val="60861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1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73.683000000000007</c:v>
                </c:pt>
                <c:pt idx="1">
                  <c:v>10.446999999999999</c:v>
                </c:pt>
                <c:pt idx="2">
                  <c:v>15.87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8616456"/>
        <c:axId val="608605088"/>
      </c:barChart>
      <c:catAx>
        <c:axId val="60861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05088"/>
        <c:crosses val="autoZero"/>
        <c:auto val="1"/>
        <c:lblAlgn val="ctr"/>
        <c:lblOffset val="100"/>
        <c:noMultiLvlLbl val="0"/>
      </c:catAx>
      <c:valAx>
        <c:axId val="60860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1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1882.5507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05872"/>
        <c:axId val="609945592"/>
      </c:barChart>
      <c:catAx>
        <c:axId val="60860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945592"/>
        <c:crosses val="autoZero"/>
        <c:auto val="1"/>
        <c:lblAlgn val="ctr"/>
        <c:lblOffset val="100"/>
        <c:noMultiLvlLbl val="0"/>
      </c:catAx>
      <c:valAx>
        <c:axId val="609945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0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112.26698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947160"/>
        <c:axId val="609947944"/>
      </c:barChart>
      <c:catAx>
        <c:axId val="60994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947944"/>
        <c:crosses val="autoZero"/>
        <c:auto val="1"/>
        <c:lblAlgn val="ctr"/>
        <c:lblOffset val="100"/>
        <c:noMultiLvlLbl val="0"/>
      </c:catAx>
      <c:valAx>
        <c:axId val="609947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94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435.18554999999998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947552"/>
        <c:axId val="609946376"/>
      </c:barChart>
      <c:catAx>
        <c:axId val="60994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946376"/>
        <c:crosses val="autoZero"/>
        <c:auto val="1"/>
        <c:lblAlgn val="ctr"/>
        <c:lblOffset val="100"/>
        <c:noMultiLvlLbl val="0"/>
      </c:catAx>
      <c:valAx>
        <c:axId val="60994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94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3.7517413999999998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605048"/>
        <c:axId val="523605832"/>
      </c:barChart>
      <c:catAx>
        <c:axId val="52360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605832"/>
        <c:crosses val="autoZero"/>
        <c:auto val="1"/>
        <c:lblAlgn val="ctr"/>
        <c:lblOffset val="100"/>
        <c:noMultiLvlLbl val="0"/>
      </c:catAx>
      <c:valAx>
        <c:axId val="52360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60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6138.8236999999999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948728"/>
        <c:axId val="609945200"/>
      </c:barChart>
      <c:catAx>
        <c:axId val="60994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945200"/>
        <c:crosses val="autoZero"/>
        <c:auto val="1"/>
        <c:lblAlgn val="ctr"/>
        <c:lblOffset val="100"/>
        <c:noMultiLvlLbl val="0"/>
      </c:catAx>
      <c:valAx>
        <c:axId val="60994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94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15.989573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943240"/>
        <c:axId val="609940496"/>
      </c:barChart>
      <c:catAx>
        <c:axId val="60994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940496"/>
        <c:crosses val="autoZero"/>
        <c:auto val="1"/>
        <c:lblAlgn val="ctr"/>
        <c:lblOffset val="100"/>
        <c:noMultiLvlLbl val="0"/>
      </c:catAx>
      <c:valAx>
        <c:axId val="60994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94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2.0941044999999998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940888"/>
        <c:axId val="609933048"/>
      </c:barChart>
      <c:catAx>
        <c:axId val="60994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933048"/>
        <c:crosses val="autoZero"/>
        <c:auto val="1"/>
        <c:lblAlgn val="ctr"/>
        <c:lblOffset val="100"/>
        <c:noMultiLvlLbl val="0"/>
      </c:catAx>
      <c:valAx>
        <c:axId val="60993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94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179.31046000000001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600344"/>
        <c:axId val="523606616"/>
      </c:barChart>
      <c:catAx>
        <c:axId val="52360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606616"/>
        <c:crosses val="autoZero"/>
        <c:auto val="1"/>
        <c:lblAlgn val="ctr"/>
        <c:lblOffset val="100"/>
        <c:noMultiLvlLbl val="0"/>
      </c:catAx>
      <c:valAx>
        <c:axId val="523606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60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1.3018368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607400"/>
        <c:axId val="523596032"/>
      </c:barChart>
      <c:catAx>
        <c:axId val="52360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596032"/>
        <c:crosses val="autoZero"/>
        <c:auto val="1"/>
        <c:lblAlgn val="ctr"/>
        <c:lblOffset val="100"/>
        <c:noMultiLvlLbl val="0"/>
      </c:catAx>
      <c:valAx>
        <c:axId val="52359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60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16.902168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599168"/>
        <c:axId val="523596816"/>
      </c:barChart>
      <c:catAx>
        <c:axId val="52359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596816"/>
        <c:crosses val="autoZero"/>
        <c:auto val="1"/>
        <c:lblAlgn val="ctr"/>
        <c:lblOffset val="100"/>
        <c:noMultiLvlLbl val="0"/>
      </c:catAx>
      <c:valAx>
        <c:axId val="52359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59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2.0941044999999998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597600"/>
        <c:axId val="523597992"/>
      </c:barChart>
      <c:catAx>
        <c:axId val="52359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597992"/>
        <c:crosses val="autoZero"/>
        <c:auto val="1"/>
        <c:lblAlgn val="ctr"/>
        <c:lblOffset val="100"/>
        <c:noMultiLvlLbl val="0"/>
      </c:catAx>
      <c:valAx>
        <c:axId val="52359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59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543.93133999999998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599952"/>
        <c:axId val="523600736"/>
      </c:barChart>
      <c:catAx>
        <c:axId val="5235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600736"/>
        <c:crosses val="autoZero"/>
        <c:auto val="1"/>
        <c:lblAlgn val="ctr"/>
        <c:lblOffset val="100"/>
        <c:noMultiLvlLbl val="0"/>
      </c:catAx>
      <c:valAx>
        <c:axId val="52360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59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7.8521255999999999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601520"/>
        <c:axId val="523601912"/>
      </c:barChart>
      <c:catAx>
        <c:axId val="52360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601912"/>
        <c:crosses val="autoZero"/>
        <c:auto val="1"/>
        <c:lblAlgn val="ctr"/>
        <c:lblOffset val="100"/>
        <c:noMultiLvlLbl val="0"/>
      </c:catAx>
      <c:valAx>
        <c:axId val="52360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60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안종근, ID : H1900973)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10일 09:18:45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1882.5507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66.797380000000004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28.057887999999998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73.683000000000007</v>
      </c>
      <c r="G8" s="59">
        <f>'DRIs DATA 입력'!G8</f>
        <v>10.446999999999999</v>
      </c>
      <c r="H8" s="59">
        <f>'DRIs DATA 입력'!H8</f>
        <v>15.87</v>
      </c>
      <c r="I8" s="46"/>
      <c r="J8" s="59" t="s">
        <v>215</v>
      </c>
      <c r="K8" s="59">
        <f>'DRIs DATA 입력'!K8</f>
        <v>10.27</v>
      </c>
      <c r="L8" s="59">
        <f>'DRIs DATA 입력'!L8</f>
        <v>13.226000000000001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437.54199999999997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17.908671999999999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3.7517413999999998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179.31046000000001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112.26698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1.9249688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1.3018368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16.902168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2.0941044999999998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543.93133999999998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7.8521255999999999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2.4684544000000002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1.2207650000000001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435.18554999999998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1124.9238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6138.8236999999999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4081.6284000000001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107.24254999999999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127.3005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15.989573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10.665028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777.65093999999999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7.8719510000000003E-3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2.679443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88.336960000000005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74.763620000000003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9" sqref="K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323</v>
      </c>
      <c r="B1" s="61" t="s">
        <v>324</v>
      </c>
      <c r="G1" s="62" t="s">
        <v>288</v>
      </c>
      <c r="H1" s="61" t="s">
        <v>325</v>
      </c>
    </row>
    <row r="3" spans="1:27" x14ac:dyDescent="0.3">
      <c r="A3" s="71" t="s">
        <v>289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290</v>
      </c>
      <c r="B4" s="69"/>
      <c r="C4" s="69"/>
      <c r="E4" s="66" t="s">
        <v>278</v>
      </c>
      <c r="F4" s="67"/>
      <c r="G4" s="67"/>
      <c r="H4" s="68"/>
      <c r="J4" s="66" t="s">
        <v>326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327</v>
      </c>
      <c r="V4" s="69"/>
      <c r="W4" s="69"/>
      <c r="X4" s="69"/>
      <c r="Y4" s="69"/>
      <c r="Z4" s="69"/>
    </row>
    <row r="5" spans="1:27" x14ac:dyDescent="0.3">
      <c r="A5" s="65"/>
      <c r="B5" s="65" t="s">
        <v>307</v>
      </c>
      <c r="C5" s="65" t="s">
        <v>276</v>
      </c>
      <c r="E5" s="65"/>
      <c r="F5" s="65" t="s">
        <v>49</v>
      </c>
      <c r="G5" s="65" t="s">
        <v>328</v>
      </c>
      <c r="H5" s="65" t="s">
        <v>45</v>
      </c>
      <c r="J5" s="65"/>
      <c r="K5" s="65" t="s">
        <v>329</v>
      </c>
      <c r="L5" s="65" t="s">
        <v>291</v>
      </c>
      <c r="N5" s="65"/>
      <c r="O5" s="65" t="s">
        <v>330</v>
      </c>
      <c r="P5" s="65" t="s">
        <v>284</v>
      </c>
      <c r="Q5" s="65" t="s">
        <v>293</v>
      </c>
      <c r="R5" s="65" t="s">
        <v>331</v>
      </c>
      <c r="S5" s="65" t="s">
        <v>276</v>
      </c>
      <c r="U5" s="65"/>
      <c r="V5" s="65" t="s">
        <v>292</v>
      </c>
      <c r="W5" s="65" t="s">
        <v>284</v>
      </c>
      <c r="X5" s="65" t="s">
        <v>293</v>
      </c>
      <c r="Y5" s="65" t="s">
        <v>294</v>
      </c>
      <c r="Z5" s="65" t="s">
        <v>276</v>
      </c>
    </row>
    <row r="6" spans="1:27" x14ac:dyDescent="0.3">
      <c r="A6" s="65" t="s">
        <v>290</v>
      </c>
      <c r="B6" s="65">
        <v>2200</v>
      </c>
      <c r="C6" s="65">
        <v>1882.5507</v>
      </c>
      <c r="E6" s="65" t="s">
        <v>308</v>
      </c>
      <c r="F6" s="65">
        <v>55</v>
      </c>
      <c r="G6" s="65">
        <v>15</v>
      </c>
      <c r="H6" s="65">
        <v>7</v>
      </c>
      <c r="J6" s="65" t="s">
        <v>308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66.797380000000004</v>
      </c>
      <c r="U6" s="65" t="s">
        <v>310</v>
      </c>
      <c r="V6" s="65">
        <v>0</v>
      </c>
      <c r="W6" s="65">
        <v>0</v>
      </c>
      <c r="X6" s="65">
        <v>25</v>
      </c>
      <c r="Y6" s="65">
        <v>0</v>
      </c>
      <c r="Z6" s="65">
        <v>28.057887999999998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332</v>
      </c>
      <c r="K7" s="65">
        <v>1</v>
      </c>
      <c r="L7" s="65">
        <v>10</v>
      </c>
    </row>
    <row r="8" spans="1:27" x14ac:dyDescent="0.3">
      <c r="E8" s="65" t="s">
        <v>312</v>
      </c>
      <c r="F8" s="65">
        <v>73.683000000000007</v>
      </c>
      <c r="G8" s="65">
        <v>10.446999999999999</v>
      </c>
      <c r="H8" s="65">
        <v>15.87</v>
      </c>
      <c r="J8" s="65" t="s">
        <v>312</v>
      </c>
      <c r="K8" s="65">
        <v>10.27</v>
      </c>
      <c r="L8" s="65">
        <v>13.226000000000001</v>
      </c>
    </row>
    <row r="13" spans="1:27" x14ac:dyDescent="0.3">
      <c r="A13" s="70" t="s">
        <v>321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313</v>
      </c>
      <c r="B14" s="69"/>
      <c r="C14" s="69"/>
      <c r="D14" s="69"/>
      <c r="E14" s="69"/>
      <c r="F14" s="69"/>
      <c r="H14" s="69" t="s">
        <v>314</v>
      </c>
      <c r="I14" s="69"/>
      <c r="J14" s="69"/>
      <c r="K14" s="69"/>
      <c r="L14" s="69"/>
      <c r="M14" s="69"/>
      <c r="O14" s="69" t="s">
        <v>315</v>
      </c>
      <c r="P14" s="69"/>
      <c r="Q14" s="69"/>
      <c r="R14" s="69"/>
      <c r="S14" s="69"/>
      <c r="T14" s="69"/>
      <c r="V14" s="69" t="s">
        <v>316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333</v>
      </c>
      <c r="C15" s="65" t="s">
        <v>284</v>
      </c>
      <c r="D15" s="65" t="s">
        <v>293</v>
      </c>
      <c r="E15" s="65" t="s">
        <v>294</v>
      </c>
      <c r="F15" s="65" t="s">
        <v>276</v>
      </c>
      <c r="H15" s="65"/>
      <c r="I15" s="65" t="s">
        <v>334</v>
      </c>
      <c r="J15" s="65" t="s">
        <v>284</v>
      </c>
      <c r="K15" s="65" t="s">
        <v>293</v>
      </c>
      <c r="L15" s="65" t="s">
        <v>331</v>
      </c>
      <c r="M15" s="65" t="s">
        <v>276</v>
      </c>
      <c r="O15" s="65"/>
      <c r="P15" s="65" t="s">
        <v>292</v>
      </c>
      <c r="Q15" s="65" t="s">
        <v>335</v>
      </c>
      <c r="R15" s="65" t="s">
        <v>293</v>
      </c>
      <c r="S15" s="65" t="s">
        <v>294</v>
      </c>
      <c r="T15" s="65" t="s">
        <v>276</v>
      </c>
      <c r="V15" s="65"/>
      <c r="W15" s="65" t="s">
        <v>292</v>
      </c>
      <c r="X15" s="65" t="s">
        <v>336</v>
      </c>
      <c r="Y15" s="65" t="s">
        <v>293</v>
      </c>
      <c r="Z15" s="65" t="s">
        <v>337</v>
      </c>
      <c r="AA15" s="65" t="s">
        <v>276</v>
      </c>
    </row>
    <row r="16" spans="1:27" x14ac:dyDescent="0.3">
      <c r="A16" s="65" t="s">
        <v>338</v>
      </c>
      <c r="B16" s="65">
        <v>530</v>
      </c>
      <c r="C16" s="65">
        <v>750</v>
      </c>
      <c r="D16" s="65">
        <v>0</v>
      </c>
      <c r="E16" s="65">
        <v>3000</v>
      </c>
      <c r="F16" s="65">
        <v>437.54199999999997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17.908671999999999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3.7517413999999998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179.31046000000001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317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297</v>
      </c>
      <c r="P24" s="69"/>
      <c r="Q24" s="69"/>
      <c r="R24" s="69"/>
      <c r="S24" s="69"/>
      <c r="T24" s="69"/>
      <c r="V24" s="69" t="s">
        <v>298</v>
      </c>
      <c r="W24" s="69"/>
      <c r="X24" s="69"/>
      <c r="Y24" s="69"/>
      <c r="Z24" s="69"/>
      <c r="AA24" s="69"/>
      <c r="AC24" s="69" t="s">
        <v>277</v>
      </c>
      <c r="AD24" s="69"/>
      <c r="AE24" s="69"/>
      <c r="AF24" s="69"/>
      <c r="AG24" s="69"/>
      <c r="AH24" s="69"/>
      <c r="AJ24" s="69" t="s">
        <v>322</v>
      </c>
      <c r="AK24" s="69"/>
      <c r="AL24" s="69"/>
      <c r="AM24" s="69"/>
      <c r="AN24" s="69"/>
      <c r="AO24" s="69"/>
      <c r="AQ24" s="69" t="s">
        <v>285</v>
      </c>
      <c r="AR24" s="69"/>
      <c r="AS24" s="69"/>
      <c r="AT24" s="69"/>
      <c r="AU24" s="69"/>
      <c r="AV24" s="69"/>
      <c r="AX24" s="69" t="s">
        <v>279</v>
      </c>
      <c r="AY24" s="69"/>
      <c r="AZ24" s="69"/>
      <c r="BA24" s="69"/>
      <c r="BB24" s="69"/>
      <c r="BC24" s="69"/>
      <c r="BE24" s="69" t="s">
        <v>299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284</v>
      </c>
      <c r="D25" s="65" t="s">
        <v>293</v>
      </c>
      <c r="E25" s="65" t="s">
        <v>294</v>
      </c>
      <c r="F25" s="65" t="s">
        <v>276</v>
      </c>
      <c r="H25" s="65"/>
      <c r="I25" s="65" t="s">
        <v>292</v>
      </c>
      <c r="J25" s="65" t="s">
        <v>284</v>
      </c>
      <c r="K25" s="65" t="s">
        <v>339</v>
      </c>
      <c r="L25" s="65" t="s">
        <v>294</v>
      </c>
      <c r="M25" s="65" t="s">
        <v>276</v>
      </c>
      <c r="O25" s="65"/>
      <c r="P25" s="65" t="s">
        <v>292</v>
      </c>
      <c r="Q25" s="65" t="s">
        <v>284</v>
      </c>
      <c r="R25" s="65" t="s">
        <v>293</v>
      </c>
      <c r="S25" s="65" t="s">
        <v>294</v>
      </c>
      <c r="T25" s="65" t="s">
        <v>276</v>
      </c>
      <c r="V25" s="65"/>
      <c r="W25" s="65" t="s">
        <v>292</v>
      </c>
      <c r="X25" s="65" t="s">
        <v>284</v>
      </c>
      <c r="Y25" s="65" t="s">
        <v>293</v>
      </c>
      <c r="Z25" s="65" t="s">
        <v>294</v>
      </c>
      <c r="AA25" s="65" t="s">
        <v>276</v>
      </c>
      <c r="AC25" s="65"/>
      <c r="AD25" s="65" t="s">
        <v>292</v>
      </c>
      <c r="AE25" s="65" t="s">
        <v>284</v>
      </c>
      <c r="AF25" s="65" t="s">
        <v>340</v>
      </c>
      <c r="AG25" s="65" t="s">
        <v>294</v>
      </c>
      <c r="AH25" s="65" t="s">
        <v>276</v>
      </c>
      <c r="AJ25" s="65"/>
      <c r="AK25" s="65" t="s">
        <v>292</v>
      </c>
      <c r="AL25" s="65" t="s">
        <v>284</v>
      </c>
      <c r="AM25" s="65" t="s">
        <v>293</v>
      </c>
      <c r="AN25" s="65" t="s">
        <v>294</v>
      </c>
      <c r="AO25" s="65" t="s">
        <v>276</v>
      </c>
      <c r="AQ25" s="65"/>
      <c r="AR25" s="65" t="s">
        <v>292</v>
      </c>
      <c r="AS25" s="65" t="s">
        <v>284</v>
      </c>
      <c r="AT25" s="65" t="s">
        <v>293</v>
      </c>
      <c r="AU25" s="65" t="s">
        <v>294</v>
      </c>
      <c r="AV25" s="65" t="s">
        <v>276</v>
      </c>
      <c r="AX25" s="65"/>
      <c r="AY25" s="65" t="s">
        <v>292</v>
      </c>
      <c r="AZ25" s="65" t="s">
        <v>284</v>
      </c>
      <c r="BA25" s="65" t="s">
        <v>341</v>
      </c>
      <c r="BB25" s="65" t="s">
        <v>294</v>
      </c>
      <c r="BC25" s="65" t="s">
        <v>342</v>
      </c>
      <c r="BE25" s="65"/>
      <c r="BF25" s="65" t="s">
        <v>292</v>
      </c>
      <c r="BG25" s="65" t="s">
        <v>343</v>
      </c>
      <c r="BH25" s="65" t="s">
        <v>293</v>
      </c>
      <c r="BI25" s="65" t="s">
        <v>294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112.26698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1.9249688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1.3018368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16.902168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2.0941044999999998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543.93133999999998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7.8521255999999999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2.4684544000000002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1.2207650000000001</v>
      </c>
    </row>
    <row r="33" spans="1:68" x14ac:dyDescent="0.3">
      <c r="A33" s="70" t="s">
        <v>280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300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301</v>
      </c>
      <c r="W34" s="69"/>
      <c r="X34" s="69"/>
      <c r="Y34" s="69"/>
      <c r="Z34" s="69"/>
      <c r="AA34" s="69"/>
      <c r="AC34" s="69" t="s">
        <v>302</v>
      </c>
      <c r="AD34" s="69"/>
      <c r="AE34" s="69"/>
      <c r="AF34" s="69"/>
      <c r="AG34" s="69"/>
      <c r="AH34" s="69"/>
      <c r="AJ34" s="69" t="s">
        <v>344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284</v>
      </c>
      <c r="D35" s="65" t="s">
        <v>293</v>
      </c>
      <c r="E35" s="65" t="s">
        <v>294</v>
      </c>
      <c r="F35" s="65" t="s">
        <v>345</v>
      </c>
      <c r="H35" s="65"/>
      <c r="I35" s="65" t="s">
        <v>292</v>
      </c>
      <c r="J35" s="65" t="s">
        <v>343</v>
      </c>
      <c r="K35" s="65" t="s">
        <v>293</v>
      </c>
      <c r="L35" s="65" t="s">
        <v>346</v>
      </c>
      <c r="M35" s="65" t="s">
        <v>276</v>
      </c>
      <c r="O35" s="65"/>
      <c r="P35" s="65" t="s">
        <v>292</v>
      </c>
      <c r="Q35" s="65" t="s">
        <v>284</v>
      </c>
      <c r="R35" s="65" t="s">
        <v>293</v>
      </c>
      <c r="S35" s="65" t="s">
        <v>294</v>
      </c>
      <c r="T35" s="65" t="s">
        <v>276</v>
      </c>
      <c r="V35" s="65"/>
      <c r="W35" s="65" t="s">
        <v>292</v>
      </c>
      <c r="X35" s="65" t="s">
        <v>284</v>
      </c>
      <c r="Y35" s="65" t="s">
        <v>293</v>
      </c>
      <c r="Z35" s="65" t="s">
        <v>294</v>
      </c>
      <c r="AA35" s="65" t="s">
        <v>276</v>
      </c>
      <c r="AC35" s="65"/>
      <c r="AD35" s="65" t="s">
        <v>292</v>
      </c>
      <c r="AE35" s="65" t="s">
        <v>284</v>
      </c>
      <c r="AF35" s="65" t="s">
        <v>293</v>
      </c>
      <c r="AG35" s="65" t="s">
        <v>294</v>
      </c>
      <c r="AH35" s="65" t="s">
        <v>276</v>
      </c>
      <c r="AJ35" s="65"/>
      <c r="AK35" s="65" t="s">
        <v>292</v>
      </c>
      <c r="AL35" s="65" t="s">
        <v>284</v>
      </c>
      <c r="AM35" s="65" t="s">
        <v>339</v>
      </c>
      <c r="AN35" s="65" t="s">
        <v>347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435.18554999999998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1124.9238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6138.8236999999999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4081.6284000000001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107.24254999999999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127.3005</v>
      </c>
    </row>
    <row r="43" spans="1:68" x14ac:dyDescent="0.3">
      <c r="A43" s="70" t="s">
        <v>348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286</v>
      </c>
      <c r="B44" s="69"/>
      <c r="C44" s="69"/>
      <c r="D44" s="69"/>
      <c r="E44" s="69"/>
      <c r="F44" s="69"/>
      <c r="H44" s="69" t="s">
        <v>282</v>
      </c>
      <c r="I44" s="69"/>
      <c r="J44" s="69"/>
      <c r="K44" s="69"/>
      <c r="L44" s="69"/>
      <c r="M44" s="69"/>
      <c r="O44" s="69" t="s">
        <v>319</v>
      </c>
      <c r="P44" s="69"/>
      <c r="Q44" s="69"/>
      <c r="R44" s="69"/>
      <c r="S44" s="69"/>
      <c r="T44" s="69"/>
      <c r="V44" s="69" t="s">
        <v>281</v>
      </c>
      <c r="W44" s="69"/>
      <c r="X44" s="69"/>
      <c r="Y44" s="69"/>
      <c r="Z44" s="69"/>
      <c r="AA44" s="69"/>
      <c r="AC44" s="69" t="s">
        <v>283</v>
      </c>
      <c r="AD44" s="69"/>
      <c r="AE44" s="69"/>
      <c r="AF44" s="69"/>
      <c r="AG44" s="69"/>
      <c r="AH44" s="69"/>
      <c r="AJ44" s="69" t="s">
        <v>287</v>
      </c>
      <c r="AK44" s="69"/>
      <c r="AL44" s="69"/>
      <c r="AM44" s="69"/>
      <c r="AN44" s="69"/>
      <c r="AO44" s="69"/>
      <c r="AQ44" s="69" t="s">
        <v>349</v>
      </c>
      <c r="AR44" s="69"/>
      <c r="AS44" s="69"/>
      <c r="AT44" s="69"/>
      <c r="AU44" s="69"/>
      <c r="AV44" s="69"/>
      <c r="AX44" s="69" t="s">
        <v>303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284</v>
      </c>
      <c r="D45" s="65" t="s">
        <v>293</v>
      </c>
      <c r="E45" s="65" t="s">
        <v>294</v>
      </c>
      <c r="F45" s="65" t="s">
        <v>276</v>
      </c>
      <c r="H45" s="65"/>
      <c r="I45" s="65" t="s">
        <v>292</v>
      </c>
      <c r="J45" s="65" t="s">
        <v>284</v>
      </c>
      <c r="K45" s="65" t="s">
        <v>293</v>
      </c>
      <c r="L45" s="65" t="s">
        <v>294</v>
      </c>
      <c r="M45" s="65" t="s">
        <v>276</v>
      </c>
      <c r="O45" s="65"/>
      <c r="P45" s="65" t="s">
        <v>334</v>
      </c>
      <c r="Q45" s="65" t="s">
        <v>284</v>
      </c>
      <c r="R45" s="65" t="s">
        <v>293</v>
      </c>
      <c r="S45" s="65" t="s">
        <v>294</v>
      </c>
      <c r="T45" s="65" t="s">
        <v>345</v>
      </c>
      <c r="V45" s="65"/>
      <c r="W45" s="65" t="s">
        <v>292</v>
      </c>
      <c r="X45" s="65" t="s">
        <v>284</v>
      </c>
      <c r="Y45" s="65" t="s">
        <v>293</v>
      </c>
      <c r="Z45" s="65" t="s">
        <v>294</v>
      </c>
      <c r="AA45" s="65" t="s">
        <v>276</v>
      </c>
      <c r="AC45" s="65"/>
      <c r="AD45" s="65" t="s">
        <v>292</v>
      </c>
      <c r="AE45" s="65" t="s">
        <v>284</v>
      </c>
      <c r="AF45" s="65" t="s">
        <v>350</v>
      </c>
      <c r="AG45" s="65" t="s">
        <v>331</v>
      </c>
      <c r="AH45" s="65" t="s">
        <v>351</v>
      </c>
      <c r="AJ45" s="65"/>
      <c r="AK45" s="65" t="s">
        <v>292</v>
      </c>
      <c r="AL45" s="65" t="s">
        <v>284</v>
      </c>
      <c r="AM45" s="65" t="s">
        <v>340</v>
      </c>
      <c r="AN45" s="65" t="s">
        <v>294</v>
      </c>
      <c r="AO45" s="65" t="s">
        <v>352</v>
      </c>
      <c r="AQ45" s="65"/>
      <c r="AR45" s="65" t="s">
        <v>333</v>
      </c>
      <c r="AS45" s="65" t="s">
        <v>284</v>
      </c>
      <c r="AT45" s="65" t="s">
        <v>340</v>
      </c>
      <c r="AU45" s="65" t="s">
        <v>294</v>
      </c>
      <c r="AV45" s="65" t="s">
        <v>276</v>
      </c>
      <c r="AX45" s="65"/>
      <c r="AY45" s="65" t="s">
        <v>292</v>
      </c>
      <c r="AZ45" s="65" t="s">
        <v>284</v>
      </c>
      <c r="BA45" s="65" t="s">
        <v>353</v>
      </c>
      <c r="BB45" s="65" t="s">
        <v>294</v>
      </c>
      <c r="BC45" s="65" t="s">
        <v>276</v>
      </c>
      <c r="BE45" s="65"/>
      <c r="BF45" s="65" t="s">
        <v>334</v>
      </c>
      <c r="BG45" s="65" t="s">
        <v>284</v>
      </c>
      <c r="BH45" s="65" t="s">
        <v>341</v>
      </c>
      <c r="BI45" s="65" t="s">
        <v>294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15.989573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10.665028</v>
      </c>
      <c r="O46" s="65" t="s">
        <v>304</v>
      </c>
      <c r="P46" s="65">
        <v>600</v>
      </c>
      <c r="Q46" s="65">
        <v>800</v>
      </c>
      <c r="R46" s="65">
        <v>0</v>
      </c>
      <c r="S46" s="65">
        <v>10000</v>
      </c>
      <c r="T46" s="65">
        <v>777.65093999999999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7.8719510000000003E-3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2.679443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88.336960000000005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74.763620000000003</v>
      </c>
      <c r="AX46" s="65" t="s">
        <v>305</v>
      </c>
      <c r="AY46" s="65"/>
      <c r="AZ46" s="65"/>
      <c r="BA46" s="65"/>
      <c r="BB46" s="65"/>
      <c r="BC46" s="65"/>
      <c r="BE46" s="65" t="s">
        <v>306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9" sqref="E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354</v>
      </c>
      <c r="B2" s="61" t="s">
        <v>355</v>
      </c>
      <c r="C2" s="61" t="s">
        <v>356</v>
      </c>
      <c r="D2" s="61">
        <v>54</v>
      </c>
      <c r="E2" s="61">
        <v>1882.5507</v>
      </c>
      <c r="F2" s="61">
        <v>310.13037000000003</v>
      </c>
      <c r="G2" s="61">
        <v>43.972259999999999</v>
      </c>
      <c r="H2" s="61">
        <v>23.028037999999999</v>
      </c>
      <c r="I2" s="61">
        <v>20.944223000000001</v>
      </c>
      <c r="J2" s="61">
        <v>66.797380000000004</v>
      </c>
      <c r="K2" s="61">
        <v>34.511772000000001</v>
      </c>
      <c r="L2" s="61">
        <v>32.285606000000001</v>
      </c>
      <c r="M2" s="61">
        <v>28.057887999999998</v>
      </c>
      <c r="N2" s="61">
        <v>3.2353687</v>
      </c>
      <c r="O2" s="61">
        <v>16.28614</v>
      </c>
      <c r="P2" s="61">
        <v>1247.529</v>
      </c>
      <c r="Q2" s="61">
        <v>28.054549999999999</v>
      </c>
      <c r="R2" s="61">
        <v>437.54199999999997</v>
      </c>
      <c r="S2" s="61">
        <v>63.364173999999998</v>
      </c>
      <c r="T2" s="61">
        <v>4490.1342999999997</v>
      </c>
      <c r="U2" s="61">
        <v>3.7517413999999998</v>
      </c>
      <c r="V2" s="61">
        <v>17.908671999999999</v>
      </c>
      <c r="W2" s="61">
        <v>179.31046000000001</v>
      </c>
      <c r="X2" s="61">
        <v>112.26698</v>
      </c>
      <c r="Y2" s="61">
        <v>1.9249688</v>
      </c>
      <c r="Z2" s="61">
        <v>1.3018368</v>
      </c>
      <c r="AA2" s="61">
        <v>16.902168</v>
      </c>
      <c r="AB2" s="61">
        <v>2.0941044999999998</v>
      </c>
      <c r="AC2" s="61">
        <v>543.93133999999998</v>
      </c>
      <c r="AD2" s="61">
        <v>7.8521255999999999</v>
      </c>
      <c r="AE2" s="61">
        <v>2.4684544000000002</v>
      </c>
      <c r="AF2" s="61">
        <v>1.2207650000000001</v>
      </c>
      <c r="AG2" s="61">
        <v>435.18554999999998</v>
      </c>
      <c r="AH2" s="61">
        <v>294.99524000000002</v>
      </c>
      <c r="AI2" s="61">
        <v>140.19029</v>
      </c>
      <c r="AJ2" s="61">
        <v>1124.9238</v>
      </c>
      <c r="AK2" s="61">
        <v>6138.8236999999999</v>
      </c>
      <c r="AL2" s="61">
        <v>107.24254999999999</v>
      </c>
      <c r="AM2" s="61">
        <v>4081.6284000000001</v>
      </c>
      <c r="AN2" s="61">
        <v>127.3005</v>
      </c>
      <c r="AO2" s="61">
        <v>15.989573</v>
      </c>
      <c r="AP2" s="61">
        <v>12.494490000000001</v>
      </c>
      <c r="AQ2" s="61">
        <v>3.4950830000000002</v>
      </c>
      <c r="AR2" s="61">
        <v>10.665028</v>
      </c>
      <c r="AS2" s="61">
        <v>777.65093999999999</v>
      </c>
      <c r="AT2" s="61">
        <v>7.8719510000000003E-3</v>
      </c>
      <c r="AU2" s="61">
        <v>2.679443</v>
      </c>
      <c r="AV2" s="61">
        <v>88.336960000000005</v>
      </c>
      <c r="AW2" s="61">
        <v>74.763620000000003</v>
      </c>
      <c r="AX2" s="61">
        <v>8.6390204999999998E-2</v>
      </c>
      <c r="AY2" s="61">
        <v>1.563787</v>
      </c>
      <c r="AZ2" s="61">
        <v>256.29390000000001</v>
      </c>
      <c r="BA2" s="61">
        <v>37.611629999999998</v>
      </c>
      <c r="BB2" s="61">
        <v>11.84019</v>
      </c>
      <c r="BC2" s="61">
        <v>13.730748</v>
      </c>
      <c r="BD2" s="61">
        <v>12.036655</v>
      </c>
      <c r="BE2" s="61">
        <v>0.99904230000000005</v>
      </c>
      <c r="BF2" s="61">
        <v>4.3763889999999996</v>
      </c>
      <c r="BG2" s="61">
        <v>1.1518281E-3</v>
      </c>
      <c r="BH2" s="61">
        <v>5.6821019999999996E-3</v>
      </c>
      <c r="BI2" s="61">
        <v>8.0884300000000006E-3</v>
      </c>
      <c r="BJ2" s="61">
        <v>7.9330680000000001E-2</v>
      </c>
      <c r="BK2" s="61">
        <v>8.8602166000000004E-5</v>
      </c>
      <c r="BL2" s="61">
        <v>0.54707664</v>
      </c>
      <c r="BM2" s="61">
        <v>4.6040510000000001</v>
      </c>
      <c r="BN2" s="61">
        <v>1.1837568000000001</v>
      </c>
      <c r="BO2" s="61">
        <v>68.187880000000007</v>
      </c>
      <c r="BP2" s="61">
        <v>11.928398</v>
      </c>
      <c r="BQ2" s="61">
        <v>22.520106999999999</v>
      </c>
      <c r="BR2" s="61">
        <v>82.825090000000003</v>
      </c>
      <c r="BS2" s="61">
        <v>26.651785</v>
      </c>
      <c r="BT2" s="61">
        <v>14.602738</v>
      </c>
      <c r="BU2" s="61">
        <v>0.101600625</v>
      </c>
      <c r="BV2" s="61">
        <v>6.2030009999999997E-2</v>
      </c>
      <c r="BW2" s="61">
        <v>1.0216491000000001</v>
      </c>
      <c r="BX2" s="61">
        <v>1.8192079999999999</v>
      </c>
      <c r="BY2" s="61">
        <v>0.14858072999999999</v>
      </c>
      <c r="BZ2" s="61">
        <v>6.6783499999999998E-4</v>
      </c>
      <c r="CA2" s="61">
        <v>0.72637119999999999</v>
      </c>
      <c r="CB2" s="61">
        <v>3.1845797000000002E-2</v>
      </c>
      <c r="CC2" s="61">
        <v>0.13875515999999999</v>
      </c>
      <c r="CD2" s="61">
        <v>2.91615</v>
      </c>
      <c r="CE2" s="61">
        <v>0.15087754</v>
      </c>
      <c r="CF2" s="61">
        <v>0.4454013</v>
      </c>
      <c r="CG2" s="61">
        <v>4.9500000000000003E-7</v>
      </c>
      <c r="CH2" s="61">
        <v>3.5704315E-2</v>
      </c>
      <c r="CI2" s="61">
        <v>4.6815999999999998E-7</v>
      </c>
      <c r="CJ2" s="61">
        <v>6.7496742999999997</v>
      </c>
      <c r="CK2" s="61">
        <v>3.9004320000000002E-2</v>
      </c>
      <c r="CL2" s="61">
        <v>0.96543500000000004</v>
      </c>
      <c r="CM2" s="61">
        <v>4.7188125000000003</v>
      </c>
      <c r="CN2" s="61">
        <v>2114.3696</v>
      </c>
      <c r="CO2" s="61">
        <v>3673.2687999999998</v>
      </c>
      <c r="CP2" s="61">
        <v>2566.9404</v>
      </c>
      <c r="CQ2" s="61">
        <v>894.05370000000005</v>
      </c>
      <c r="CR2" s="61">
        <v>426.72250000000003</v>
      </c>
      <c r="CS2" s="61">
        <v>329.98412999999999</v>
      </c>
      <c r="CT2" s="61">
        <v>2091.4850000000001</v>
      </c>
      <c r="CU2" s="61">
        <v>1347.5355</v>
      </c>
      <c r="CV2" s="61">
        <v>963.50900000000001</v>
      </c>
      <c r="CW2" s="61">
        <v>1616.8616999999999</v>
      </c>
      <c r="CX2" s="61">
        <v>532.66790000000003</v>
      </c>
      <c r="CY2" s="61">
        <v>2573.4540000000002</v>
      </c>
      <c r="CZ2" s="61">
        <v>1535.4199000000001</v>
      </c>
      <c r="DA2" s="61">
        <v>3239.6518999999998</v>
      </c>
      <c r="DB2" s="61">
        <v>3021.3442</v>
      </c>
      <c r="DC2" s="61">
        <v>4874.6379999999999</v>
      </c>
      <c r="DD2" s="61">
        <v>8023.9106000000002</v>
      </c>
      <c r="DE2" s="61">
        <v>1890.3932</v>
      </c>
      <c r="DF2" s="61">
        <v>3311.2305000000001</v>
      </c>
      <c r="DG2" s="61">
        <v>1854.5896</v>
      </c>
      <c r="DH2" s="61">
        <v>139.39330000000001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37.611629999999998</v>
      </c>
      <c r="B6">
        <f>BB2</f>
        <v>11.84019</v>
      </c>
      <c r="C6">
        <f>BC2</f>
        <v>13.730748</v>
      </c>
      <c r="D6">
        <f>BD2</f>
        <v>12.036655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1" sqref="K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24506</v>
      </c>
      <c r="C2" s="56">
        <f ca="1">YEAR(TODAY())-YEAR(B2)+IF(TODAY()&gt;=DATE(YEAR(TODAY()),MONTH(B2),DAY(B2)),0,-1)</f>
        <v>54</v>
      </c>
      <c r="E2" s="52">
        <v>169.4</v>
      </c>
      <c r="F2" s="53" t="s">
        <v>275</v>
      </c>
      <c r="G2" s="52">
        <v>84.4</v>
      </c>
      <c r="H2" s="51" t="s">
        <v>40</v>
      </c>
      <c r="I2" s="72">
        <f>ROUND(G3/E3^2,1)</f>
        <v>29.4</v>
      </c>
    </row>
    <row r="3" spans="1:9" x14ac:dyDescent="0.3">
      <c r="E3" s="51">
        <f>E2/100</f>
        <v>1.694</v>
      </c>
      <c r="F3" s="51" t="s">
        <v>39</v>
      </c>
      <c r="G3" s="51">
        <f>G2</f>
        <v>84.4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안종근, ID : H1900973)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10일 09:18:45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44510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169.4</v>
      </c>
      <c r="L12" s="129"/>
      <c r="M12" s="122">
        <f>'개인정보 및 신체계측 입력'!G2</f>
        <v>84.4</v>
      </c>
      <c r="N12" s="123"/>
      <c r="O12" s="118" t="s">
        <v>270</v>
      </c>
      <c r="P12" s="112"/>
      <c r="Q12" s="115">
        <f>'개인정보 및 신체계측 입력'!I2</f>
        <v>29.4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안종근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73.683000000000007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10.446999999999999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15.87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13.2</v>
      </c>
      <c r="L72" s="36" t="s">
        <v>52</v>
      </c>
      <c r="M72" s="36">
        <f>ROUND('DRIs DATA'!K8,1)</f>
        <v>10.3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58.34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149.24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112.27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139.61000000000001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54.4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409.25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159.9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2021-11-10T00:22:50Z</dcterms:modified>
</cp:coreProperties>
</file>