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77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<sst xmlns="http://schemas.openxmlformats.org/spreadsheetml/2006/main" count="692" uniqueCount="346">
  <si>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</si>
  <si>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</si>
  <si>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</si>
  <si>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</si>
  <si>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</si>
  <si>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</si>
  <si>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</si>
  <si>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</si>
  <si>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</si>
  <si>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</si>
  <si>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</si>
  <si>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</si>
  <si>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</si>
  <si>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</si>
  <si>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</si>
  <si>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</si>
  <si>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</si>
  <si>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</si>
  <si>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</si>
  <si>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</si>
  <si>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</si>
  <si>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</si>
  <si>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</si>
  <si>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</si>
  <si>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</si>
  <si>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</si>
  <si>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</si>
  <si>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</si>
  <si>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</si>
  <si>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</si>
  <si>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</si>
  <si>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</si>
  <si>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</si>
  <si>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</si>
  <si>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</si>
  <si>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</si>
  <si>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</si>
  <si>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</si>
  <si>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</si>
  <si>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</si>
  <si>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</si>
  <si>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</si>
  <si>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</si>
  <si>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</si>
  <si>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</si>
  <si>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</si>
  <si>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</si>
  <si>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</si>
  <si>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</si>
  <si>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</si>
  <si>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</si>
  <si>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</si>
  <si>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</si>
  <si>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</si>
  <si>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</si>
  <si>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</si>
  <si>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</si>
  <si>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</si>
  <si>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</si>
  <si>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</si>
  <si>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</si>
  <si>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</si>
  <si>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</si>
  <si>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</si>
  <si>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</si>
  <si>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</si>
  <si>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</si>
  <si>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</si>
  <si>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</si>
  <si>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</si>
  <si>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</si>
  <si>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</si>
  <si>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</si>
  <si>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</si>
  <si>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</si>
  <si>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</si>
  <si>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</si>
  <si>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</si>
  <si>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</si>
  <si>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</si>
  <si>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</si>
  <si>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</si>
  <si>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</si>
  <si>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</si>
  <si>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</si>
  <si>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</si>
  <si>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</si>
  <si>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</si>
  <si>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</si>
  <si>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</si>
  <si>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</si>
  <si>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</si>
  <si>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</si>
  <si>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</si>
  <si>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</si>
  <si>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</si>
  <si>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</si>
  <si>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</si>
  <si>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</si>
  <si>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</si>
  <si>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</si>
  <si>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</si>
  <si>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</si>
  <si>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</si>
  <si>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</si>
  <si>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</si>
  <si>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</si>
  <si>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</si>
  <si>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</si>
  <si>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</si>
  <si>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</si>
  <si>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</si>
  <si>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</si>
  <si>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</si>
  <si>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</si>
  <si>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</si>
  <si>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</si>
  <si>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</si>
  <si>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</si>
  <si>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</si>
  <si>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</si>
  <si>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</si>
  <si>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</si>
  <si>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</si>
  <si>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</si>
  <si>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</si>
  <si>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</si>
  <si>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</si>
  <si>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</si>
  <si>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</si>
  <si>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</si>
  <si>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</si>
  <si>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</si>
  <si>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</si>
  <si>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</si>
  <si>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</si>
  <si>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</si>
  <si>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</si>
  <si>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</si>
  <si>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</si>
  <si>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</si>
  <si>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</si>
  <si>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</si>
  <si>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</si>
  <si>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</si>
  <si>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</si>
  <si>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</si>
  <si>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</si>
  <si>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</si>
  <si>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</si>
  <si>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</si>
  <si>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</si>
  <si>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</si>
  <si>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</si>
  <si>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</si>
  <si>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</si>
  <si>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</si>
  <si>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</si>
  <si>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</si>
  <si>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</si>
  <si>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</si>
  <si>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</si>
  <si>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</si>
  <si>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</si>
  <si>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</si>
  <si>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</si>
  <si>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</si>
  <si>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</si>
  <si>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</si>
  <si>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</si>
  <si>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</si>
  <si>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</si>
  <si>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</si>
  <si>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</si>
  <si>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</si>
  <si>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</si>
  <si>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</si>
  <si>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</si>
  <si>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</si>
  <si>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</si>
  <si>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</si>
  <si>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</si>
  <si>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</si>
  <si>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</si>
  <si>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</si>
  <si>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</si>
  <si>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</si>
  <si>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</si>
  <si>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</si>
  <si>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</si>
  <si>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</si>
  <si>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</si>
  <si>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</si>
  <si>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</si>
  <si>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</si>
  <si>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</si>
  <si>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</si>
  <si>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</si>
  <si>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</si>
  <si>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</si>
  <si>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</si>
  <si>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</si>
  <si>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</si>
  <si>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</si>
  <si>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</si>
  <si>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</si>
  <si>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</si>
  <si>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</si>
  <si>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</si>
  <si>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</si>
  <si>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</si>
  <si>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</si>
  <si>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</si>
  <si>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</si>
  <si>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</si>
  <si>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</si>
  <si>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</si>
  <si>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</si>
  <si>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</si>
  <si>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</si>
  <si>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</si>
  <si>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</si>
  <si>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</si>
  <si>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</si>
  <si>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</si>
  <si>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</si>
  <si>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</si>
  <si>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</si>
  <si>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</si>
  <si>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</si>
  <si>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</si>
  <si>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</si>
  <si>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</si>
  <si>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</si>
  <si>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</si>
  <si>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</si>
  <si>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</si>
  <si>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</si>
  <si>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</si>
  <si>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</si>
  <si>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</si>
  <si>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</si>
  <si>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</si>
  <si>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</si>
  <si>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</si>
  <si>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</si>
  <si>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</si>
  <si>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</si>
  <si>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</si>
  <si>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</si>
  <si>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</si>
  <si>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</si>
  <si>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</si>
  <si>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</si>
  <si>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</si>
  <si>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</si>
  <si>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</si>
  <si>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</si>
  <si>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</si>
  <si>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</si>
  <si>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</si>
  <si>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</si>
  <si>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</si>
  <si>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</si>
  <si>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</si>
  <si>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</si>
  <si>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</si>
  <si>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</si>
  <si>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</si>
  <si>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</si>
  <si>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</si>
  <si>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</si>
  <si>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</si>
  <si>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</si>
  <si>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</si>
  <si>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</si>
  <si>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</si>
  <si>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</si>
  <si>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</si>
  <si>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</si>
  <si>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</si>
  <si>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</si>
  <si>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</si>
  <si>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</si>
  <si>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</si>
  <si>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</si>
  <si>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</si>
  <si>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</si>
  <si>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</si>
  <si>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</si>
  <si>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</si>
  <si>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</si>
  <si>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</si>
  <si>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</si>
  <si>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</si>
  <si>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</si>
  <si>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</si>
  <si>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</si>
  <si>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</si>
  <si>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</si>
  <si>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엽산(μg DFE/일)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</si>
  <si>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</si>
  <si>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</si>
  <si>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</si>
  <si>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</si>
  <si>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</si>
  <si>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</si>
  <si>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</si>
  <si>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</si>
  <si>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</si>
  <si>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</si>
  <si>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</si>
  <si>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</si>
  <si>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</si>
  <si>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식이섬유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</si>
  <si>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</si>
  <si>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</si>
  <si>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</si>
  <si>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</si>
  <si>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티아민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</si>
  <si>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</si>
  <si>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</si>
  <si>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</si>
  <si>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</si>
  <si>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</si>
  <si>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</si>
  <si>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F</t>
  </si>
  <si>
    <t>(설문지 : FFQ 95문항 설문지, 사용자 : 최경주, ID : H1900982)</t>
  </si>
  <si>
    <t>출력시각</t>
    <phoneticPr fontId="1" type="noConversion"/>
  </si>
  <si>
    <t>2021년 11월 18일 15:05:25</t>
  </si>
  <si>
    <t>열량영양소</t>
    <phoneticPr fontId="1" type="noConversion"/>
  </si>
  <si>
    <t>지방</t>
    <phoneticPr fontId="1" type="noConversion"/>
  </si>
  <si>
    <t>단백질</t>
    <phoneticPr fontId="1" type="noConversion"/>
  </si>
  <si>
    <t>권장섭취량</t>
    <phoneticPr fontId="1" type="noConversion"/>
  </si>
  <si>
    <t>충분섭취량</t>
    <phoneticPr fontId="1" type="noConversion"/>
  </si>
  <si>
    <t>충분섭취량</t>
    <phoneticPr fontId="1" type="noConversion"/>
  </si>
  <si>
    <t>지용성 비타민</t>
    <phoneticPr fontId="1" type="noConversion"/>
  </si>
  <si>
    <t>비오틴</t>
    <phoneticPr fontId="1" type="noConversion"/>
  </si>
  <si>
    <t>평균필요량</t>
    <phoneticPr fontId="1" type="noConversion"/>
  </si>
  <si>
    <t>평균필요량</t>
    <phoneticPr fontId="1" type="noConversion"/>
  </si>
  <si>
    <t>상한섭취량</t>
    <phoneticPr fontId="1" type="noConversion"/>
  </si>
  <si>
    <t>다량 무기질</t>
    <phoneticPr fontId="1" type="noConversion"/>
  </si>
  <si>
    <t>섭취량</t>
    <phoneticPr fontId="1" type="noConversion"/>
  </si>
  <si>
    <t>상한섭취량</t>
    <phoneticPr fontId="1" type="noConversion"/>
  </si>
  <si>
    <t>H1900982</t>
  </si>
  <si>
    <t>최경주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</si>
</sst>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97.362560000000002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23920"/>
        <c:axId val="258521960"/>
      </c:barChart>
      <c:catAx>
        <c:axId val="25852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21960"/>
        <c:crosses val="autoZero"/>
        <c:auto val="1"/>
        <c:lblAlgn val="ctr"/>
        <c:lblOffset val="100"/>
        <c:noMultiLvlLbl val="0"/>
      </c:catAx>
      <c:valAx>
        <c:axId val="25852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2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4.9289465000000003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9008"/>
        <c:axId val="530916264"/>
      </c:barChart>
      <c:catAx>
        <c:axId val="5309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6264"/>
        <c:crosses val="autoZero"/>
        <c:auto val="1"/>
        <c:lblAlgn val="ctr"/>
        <c:lblOffset val="100"/>
        <c:noMultiLvlLbl val="0"/>
      </c:catAx>
      <c:valAx>
        <c:axId val="53091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10.086544999999999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1952"/>
        <c:axId val="530919400"/>
      </c:barChart>
      <c:catAx>
        <c:axId val="5309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9400"/>
        <c:crosses val="autoZero"/>
        <c:auto val="1"/>
        <c:lblAlgn val="ctr"/>
        <c:lblOffset val="100"/>
        <c:noMultiLvlLbl val="0"/>
      </c:catAx>
      <c:valAx>
        <c:axId val="53091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1653.3503000000001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8616"/>
        <c:axId val="530917440"/>
      </c:barChart>
      <c:catAx>
        <c:axId val="53091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7440"/>
        <c:crosses val="autoZero"/>
        <c:auto val="1"/>
        <c:lblAlgn val="ctr"/>
        <c:lblOffset val="100"/>
        <c:noMultiLvlLbl val="0"/>
      </c:catAx>
      <c:valAx>
        <c:axId val="53091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5777.384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5872"/>
        <c:axId val="530917832"/>
      </c:barChart>
      <c:catAx>
        <c:axId val="53091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7832"/>
        <c:crosses val="autoZero"/>
        <c:auto val="1"/>
        <c:lblAlgn val="ctr"/>
        <c:lblOffset val="100"/>
        <c:noMultiLvlLbl val="0"/>
      </c:catAx>
      <c:valAx>
        <c:axId val="5309178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228.60982999999999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4304"/>
        <c:axId val="530913520"/>
      </c:barChart>
      <c:catAx>
        <c:axId val="53091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3520"/>
        <c:crosses val="autoZero"/>
        <c:auto val="1"/>
        <c:lblAlgn val="ctr"/>
        <c:lblOffset val="100"/>
        <c:noMultiLvlLbl val="0"/>
      </c:catAx>
      <c:valAx>
        <c:axId val="53091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197.41569999999999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3128"/>
        <c:axId val="530913912"/>
      </c:barChart>
      <c:catAx>
        <c:axId val="53091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3912"/>
        <c:crosses val="autoZero"/>
        <c:auto val="1"/>
        <c:lblAlgn val="ctr"/>
        <c:lblOffset val="100"/>
        <c:noMultiLvlLbl val="0"/>
      </c:catAx>
      <c:valAx>
        <c:axId val="53091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14.034909000000001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5480"/>
        <c:axId val="530915088"/>
      </c:barChart>
      <c:catAx>
        <c:axId val="53091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5088"/>
        <c:crosses val="autoZero"/>
        <c:auto val="1"/>
        <c:lblAlgn val="ctr"/>
        <c:lblOffset val="100"/>
        <c:noMultiLvlLbl val="0"/>
      </c:catAx>
      <c:valAx>
        <c:axId val="530915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1721.3313000000001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4840"/>
        <c:axId val="531263664"/>
      </c:barChart>
      <c:catAx>
        <c:axId val="53126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3664"/>
        <c:crosses val="autoZero"/>
        <c:auto val="1"/>
        <c:lblAlgn val="ctr"/>
        <c:lblOffset val="100"/>
        <c:noMultiLvlLbl val="0"/>
      </c:catAx>
      <c:valAx>
        <c:axId val="5312636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0.1450929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8368"/>
        <c:axId val="531269152"/>
      </c:barChart>
      <c:catAx>
        <c:axId val="53126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9152"/>
        <c:crosses val="autoZero"/>
        <c:auto val="1"/>
        <c:lblAlgn val="ctr"/>
        <c:lblOffset val="100"/>
        <c:noMultiLvlLbl val="0"/>
      </c:catAx>
      <c:valAx>
        <c:axId val="531269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3.5598881000000002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9936"/>
        <c:axId val="531266408"/>
      </c:barChart>
      <c:catAx>
        <c:axId val="53126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6408"/>
        <c:crosses val="autoZero"/>
        <c:auto val="1"/>
        <c:lblAlgn val="ctr"/>
        <c:lblOffset val="100"/>
        <c:noMultiLvlLbl val="0"/>
      </c:catAx>
      <c:valAx>
        <c:axId val="531266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45.301665999999997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26664"/>
        <c:axId val="258525880"/>
      </c:barChart>
      <c:catAx>
        <c:axId val="25852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25880"/>
        <c:crosses val="autoZero"/>
        <c:auto val="1"/>
        <c:lblAlgn val="ctr"/>
        <c:lblOffset val="100"/>
        <c:noMultiLvlLbl val="0"/>
      </c:catAx>
      <c:valAx>
        <c:axId val="258525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2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157.10362000000001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5232"/>
        <c:axId val="531263272"/>
      </c:barChart>
      <c:catAx>
        <c:axId val="53126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3272"/>
        <c:crosses val="autoZero"/>
        <c:auto val="1"/>
        <c:lblAlgn val="ctr"/>
        <c:lblOffset val="100"/>
        <c:noMultiLvlLbl val="0"/>
      </c:catAx>
      <c:valAx>
        <c:axId val="53126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91.340614000000002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70328"/>
        <c:axId val="531270720"/>
      </c:barChart>
      <c:catAx>
        <c:axId val="531270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70720"/>
        <c:crosses val="autoZero"/>
        <c:auto val="1"/>
        <c:lblAlgn val="ctr"/>
        <c:lblOffset val="100"/>
        <c:noMultiLvlLbl val="0"/>
      </c:catAx>
      <c:valAx>
        <c:axId val="53127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70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4.3650000000000002</c:v>
                </c:pt>
                <c:pt idx="1">
                  <c:v>16.158999999999999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1266016"/>
        <c:axId val="531266800"/>
      </c:barChart>
      <c:catAx>
        <c:axId val="53126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6800"/>
        <c:crosses val="autoZero"/>
        <c:auto val="1"/>
        <c:lblAlgn val="ctr"/>
        <c:lblOffset val="100"/>
        <c:noMultiLvlLbl val="0"/>
      </c:catAx>
      <c:valAx>
        <c:axId val="53126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21.961856999999998</c:v>
                </c:pt>
                <c:pt idx="1">
                  <c:v>25.401430000000001</c:v>
                </c:pt>
                <c:pt idx="2">
                  <c:v>35.750239999999998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595.31946000000005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904"/>
        <c:axId val="530206552"/>
      </c:barChart>
      <c:catAx>
        <c:axId val="53020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552"/>
        <c:crosses val="autoZero"/>
        <c:auto val="1"/>
        <c:lblAlgn val="ctr"/>
        <c:lblOffset val="100"/>
        <c:noMultiLvlLbl val="0"/>
      </c:catAx>
      <c:valAx>
        <c:axId val="530206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31.937275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120"/>
        <c:axId val="530206944"/>
      </c:barChart>
      <c:catAx>
        <c:axId val="53020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944"/>
        <c:crosses val="autoZero"/>
        <c:auto val="1"/>
        <c:lblAlgn val="ctr"/>
        <c:lblOffset val="100"/>
        <c:noMultiLvlLbl val="0"/>
      </c:catAx>
      <c:valAx>
        <c:axId val="53020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71.769000000000005</c:v>
                </c:pt>
                <c:pt idx="1">
                  <c:v>12.516999999999999</c:v>
                </c:pt>
                <c:pt idx="2">
                  <c:v>15.714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09296"/>
        <c:axId val="530210864"/>
      </c:barChart>
      <c:catAx>
        <c:axId val="53020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0864"/>
        <c:crosses val="autoZero"/>
        <c:auto val="1"/>
        <c:lblAlgn val="ctr"/>
        <c:lblOffset val="100"/>
        <c:noMultiLvlLbl val="0"/>
      </c:catAx>
      <c:valAx>
        <c:axId val="53021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2912.1794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9688"/>
        <c:axId val="530206160"/>
      </c:barChart>
      <c:catAx>
        <c:axId val="53020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160"/>
        <c:crosses val="autoZero"/>
        <c:auto val="1"/>
        <c:lblAlgn val="ctr"/>
        <c:lblOffset val="100"/>
        <c:noMultiLvlLbl val="0"/>
      </c:catAx>
      <c:valAx>
        <c:axId val="530206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268.96132999999998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512"/>
        <c:axId val="530210472"/>
      </c:barChart>
      <c:catAx>
        <c:axId val="53020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0472"/>
        <c:crosses val="autoZero"/>
        <c:auto val="1"/>
        <c:lblAlgn val="ctr"/>
        <c:lblOffset val="100"/>
        <c:noMultiLvlLbl val="0"/>
      </c:catAx>
      <c:valAx>
        <c:axId val="530210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671.54200000000003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1648"/>
        <c:axId val="530213608"/>
      </c:barChart>
      <c:catAx>
        <c:axId val="53021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3608"/>
        <c:crosses val="autoZero"/>
        <c:auto val="1"/>
        <c:lblAlgn val="ctr"/>
        <c:lblOffset val="100"/>
        <c:noMultiLvlLbl val="0"/>
      </c:catAx>
      <c:valAx>
        <c:axId val="53021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5.5901613000000001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19608"/>
        <c:axId val="530435288"/>
      </c:barChart>
      <c:catAx>
        <c:axId val="25851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5288"/>
        <c:crosses val="autoZero"/>
        <c:auto val="1"/>
        <c:lblAlgn val="ctr"/>
        <c:lblOffset val="100"/>
        <c:noMultiLvlLbl val="0"/>
      </c:catAx>
      <c:valAx>
        <c:axId val="53043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1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4921.9434000000001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3216"/>
        <c:axId val="530207728"/>
      </c:barChart>
      <c:catAx>
        <c:axId val="5302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7728"/>
        <c:crosses val="autoZero"/>
        <c:auto val="1"/>
        <c:lblAlgn val="ctr"/>
        <c:lblOffset val="100"/>
        <c:noMultiLvlLbl val="0"/>
      </c:catAx>
      <c:valAx>
        <c:axId val="53020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22.341158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42424"/>
        <c:axId val="523344776"/>
      </c:barChart>
      <c:catAx>
        <c:axId val="52334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44776"/>
        <c:crosses val="autoZero"/>
        <c:auto val="1"/>
        <c:lblAlgn val="ctr"/>
        <c:lblOffset val="100"/>
        <c:noMultiLvlLbl val="0"/>
      </c:catAx>
      <c:valAx>
        <c:axId val="523344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4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2.9870915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44384"/>
        <c:axId val="523341248"/>
      </c:barChart>
      <c:catAx>
        <c:axId val="52334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41248"/>
        <c:crosses val="autoZero"/>
        <c:auto val="1"/>
        <c:lblAlgn val="ctr"/>
        <c:lblOffset val="100"/>
        <c:noMultiLvlLbl val="0"/>
      </c:catAx>
      <c:valAx>
        <c:axId val="52334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4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274.13925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6856"/>
        <c:axId val="530437248"/>
      </c:barChart>
      <c:catAx>
        <c:axId val="53043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7248"/>
        <c:crosses val="autoZero"/>
        <c:auto val="1"/>
        <c:lblAlgn val="ctr"/>
        <c:lblOffset val="100"/>
        <c:noMultiLvlLbl val="0"/>
      </c:catAx>
      <c:valAx>
        <c:axId val="53043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2.0476030999999999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5680"/>
        <c:axId val="530436464"/>
      </c:barChart>
      <c:catAx>
        <c:axId val="53043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6464"/>
        <c:crosses val="autoZero"/>
        <c:auto val="1"/>
        <c:lblAlgn val="ctr"/>
        <c:lblOffset val="100"/>
        <c:noMultiLvlLbl val="0"/>
      </c:catAx>
      <c:valAx>
        <c:axId val="530436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20.397268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4112"/>
        <c:axId val="530433720"/>
      </c:barChart>
      <c:catAx>
        <c:axId val="5304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3720"/>
        <c:crosses val="autoZero"/>
        <c:auto val="1"/>
        <c:lblAlgn val="ctr"/>
        <c:lblOffset val="100"/>
        <c:noMultiLvlLbl val="0"/>
      </c:catAx>
      <c:valAx>
        <c:axId val="53043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2.9870915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9992"/>
        <c:axId val="530438424"/>
      </c:barChart>
      <c:catAx>
        <c:axId val="53043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8424"/>
        <c:crosses val="autoZero"/>
        <c:auto val="1"/>
        <c:lblAlgn val="ctr"/>
        <c:lblOffset val="100"/>
        <c:noMultiLvlLbl val="0"/>
      </c:catAx>
      <c:valAx>
        <c:axId val="53043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693.41785000000004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8032"/>
        <c:axId val="530436072"/>
      </c:barChart>
      <c:catAx>
        <c:axId val="53043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6072"/>
        <c:crosses val="autoZero"/>
        <c:auto val="1"/>
        <c:lblAlgn val="ctr"/>
        <c:lblOffset val="100"/>
        <c:noMultiLvlLbl val="0"/>
      </c:catAx>
      <c:valAx>
        <c:axId val="530436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9.7190650000000005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4504"/>
        <c:axId val="530439208"/>
      </c:barChart>
      <c:catAx>
        <c:axId val="53043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9208"/>
        <c:crosses val="autoZero"/>
        <c:auto val="1"/>
        <c:lblAlgn val="ctr"/>
        <c:lblOffset val="100"/>
        <c:noMultiLvlLbl val="0"/>
      </c:catAx>
      <c:valAx>
        <c:axId val="53043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최경주, ID : H1900982)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18일 15:05:25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2912.1794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97.362560000000002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45.301665999999997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71.769000000000005</v>
      </c>
      <c r="G8" s="59">
        <f>'DRIs DATA 입력'!G8</f>
        <v>12.516999999999999</v>
      </c>
      <c r="H8" s="59">
        <f>'DRIs DATA 입력'!H8</f>
        <v>15.714</v>
      </c>
      <c r="I8" s="46"/>
      <c r="J8" s="59" t="s">
        <v>216</v>
      </c>
      <c r="K8" s="59">
        <f>'DRIs DATA 입력'!K8</f>
        <v>4.3650000000000002</v>
      </c>
      <c r="L8" s="59">
        <f>'DRIs DATA 입력'!L8</f>
        <v>16.158999999999999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595.31946000000005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31.937275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5.5901613000000001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274.13925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268.96132999999998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2.3389487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2.0476030999999999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20.397268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2.9870915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693.41785000000004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9.7190650000000005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4.9289465000000003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10.086544999999999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671.54200000000003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1653.3503000000001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4921.9434000000001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5777.384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228.60982999999999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197.41569999999999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22.341158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14.034909000000001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1721.3313000000001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0.1450929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3.5598881000000002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157.10362000000001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91.340614000000002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6" sqref="I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327</v>
      </c>
      <c r="G1" s="62" t="s">
        <v>328</v>
      </c>
      <c r="H1" s="61" t="s">
        <v>329</v>
      </c>
    </row>
    <row r="3" spans="1:27" x14ac:dyDescent="0.3">
      <c r="A3" s="71" t="s">
        <v>313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277</v>
      </c>
      <c r="B4" s="69"/>
      <c r="C4" s="69"/>
      <c r="E4" s="66" t="s">
        <v>330</v>
      </c>
      <c r="F4" s="67"/>
      <c r="G4" s="67"/>
      <c r="H4" s="68"/>
      <c r="J4" s="66" t="s">
        <v>278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314</v>
      </c>
      <c r="V4" s="69"/>
      <c r="W4" s="69"/>
      <c r="X4" s="69"/>
      <c r="Y4" s="69"/>
      <c r="Z4" s="69"/>
    </row>
    <row r="5" spans="1:27" x14ac:dyDescent="0.3">
      <c r="A5" s="65"/>
      <c r="B5" s="65" t="s">
        <v>279</v>
      </c>
      <c r="C5" s="65" t="s">
        <v>280</v>
      </c>
      <c r="E5" s="65"/>
      <c r="F5" s="65" t="s">
        <v>50</v>
      </c>
      <c r="G5" s="65" t="s">
        <v>331</v>
      </c>
      <c r="H5" s="65" t="s">
        <v>332</v>
      </c>
      <c r="J5" s="65"/>
      <c r="K5" s="65" t="s">
        <v>281</v>
      </c>
      <c r="L5" s="65" t="s">
        <v>282</v>
      </c>
      <c r="N5" s="65"/>
      <c r="O5" s="65" t="s">
        <v>283</v>
      </c>
      <c r="P5" s="65" t="s">
        <v>333</v>
      </c>
      <c r="Q5" s="65" t="s">
        <v>334</v>
      </c>
      <c r="R5" s="65" t="s">
        <v>286</v>
      </c>
      <c r="S5" s="65" t="s">
        <v>280</v>
      </c>
      <c r="U5" s="65"/>
      <c r="V5" s="65" t="s">
        <v>283</v>
      </c>
      <c r="W5" s="65" t="s">
        <v>284</v>
      </c>
      <c r="X5" s="65" t="s">
        <v>335</v>
      </c>
      <c r="Y5" s="65" t="s">
        <v>286</v>
      </c>
      <c r="Z5" s="65" t="s">
        <v>280</v>
      </c>
    </row>
    <row r="6" spans="1:27" x14ac:dyDescent="0.3">
      <c r="A6" s="65" t="s">
        <v>277</v>
      </c>
      <c r="B6" s="65">
        <v>1800</v>
      </c>
      <c r="C6" s="65">
        <v>2912.1794</v>
      </c>
      <c r="E6" s="65" t="s">
        <v>287</v>
      </c>
      <c r="F6" s="65">
        <v>55</v>
      </c>
      <c r="G6" s="65">
        <v>15</v>
      </c>
      <c r="H6" s="65">
        <v>7</v>
      </c>
      <c r="J6" s="65" t="s">
        <v>287</v>
      </c>
      <c r="K6" s="65">
        <v>0.1</v>
      </c>
      <c r="L6" s="65">
        <v>4</v>
      </c>
      <c r="N6" s="65" t="s">
        <v>315</v>
      </c>
      <c r="O6" s="65">
        <v>40</v>
      </c>
      <c r="P6" s="65">
        <v>50</v>
      </c>
      <c r="Q6" s="65">
        <v>0</v>
      </c>
      <c r="R6" s="65">
        <v>0</v>
      </c>
      <c r="S6" s="65">
        <v>97.362560000000002</v>
      </c>
      <c r="U6" s="65" t="s">
        <v>288</v>
      </c>
      <c r="V6" s="65">
        <v>0</v>
      </c>
      <c r="W6" s="65">
        <v>0</v>
      </c>
      <c r="X6" s="65">
        <v>20</v>
      </c>
      <c r="Y6" s="65">
        <v>0</v>
      </c>
      <c r="Z6" s="65">
        <v>45.301665999999997</v>
      </c>
    </row>
    <row r="7" spans="1:27" x14ac:dyDescent="0.3">
      <c r="E7" s="65" t="s">
        <v>289</v>
      </c>
      <c r="F7" s="65">
        <v>65</v>
      </c>
      <c r="G7" s="65">
        <v>30</v>
      </c>
      <c r="H7" s="65">
        <v>20</v>
      </c>
      <c r="J7" s="65" t="s">
        <v>289</v>
      </c>
      <c r="K7" s="65">
        <v>1</v>
      </c>
      <c r="L7" s="65">
        <v>10</v>
      </c>
    </row>
    <row r="8" spans="1:27" x14ac:dyDescent="0.3">
      <c r="E8" s="65" t="s">
        <v>290</v>
      </c>
      <c r="F8" s="65">
        <v>71.769000000000005</v>
      </c>
      <c r="G8" s="65">
        <v>12.516999999999999</v>
      </c>
      <c r="H8" s="65">
        <v>15.714</v>
      </c>
      <c r="J8" s="65" t="s">
        <v>290</v>
      </c>
      <c r="K8" s="65">
        <v>4.3650000000000002</v>
      </c>
      <c r="L8" s="65">
        <v>16.158999999999999</v>
      </c>
    </row>
    <row r="13" spans="1:27" x14ac:dyDescent="0.3">
      <c r="A13" s="70" t="s">
        <v>336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291</v>
      </c>
      <c r="B14" s="69"/>
      <c r="C14" s="69"/>
      <c r="D14" s="69"/>
      <c r="E14" s="69"/>
      <c r="F14" s="69"/>
      <c r="H14" s="69" t="s">
        <v>292</v>
      </c>
      <c r="I14" s="69"/>
      <c r="J14" s="69"/>
      <c r="K14" s="69"/>
      <c r="L14" s="69"/>
      <c r="M14" s="69"/>
      <c r="O14" s="69" t="s">
        <v>316</v>
      </c>
      <c r="P14" s="69"/>
      <c r="Q14" s="69"/>
      <c r="R14" s="69"/>
      <c r="S14" s="69"/>
      <c r="T14" s="69"/>
      <c r="V14" s="69" t="s">
        <v>317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283</v>
      </c>
      <c r="C15" s="65" t="s">
        <v>284</v>
      </c>
      <c r="D15" s="65" t="s">
        <v>285</v>
      </c>
      <c r="E15" s="65" t="s">
        <v>286</v>
      </c>
      <c r="F15" s="65" t="s">
        <v>280</v>
      </c>
      <c r="H15" s="65"/>
      <c r="I15" s="65" t="s">
        <v>283</v>
      </c>
      <c r="J15" s="65" t="s">
        <v>284</v>
      </c>
      <c r="K15" s="65" t="s">
        <v>285</v>
      </c>
      <c r="L15" s="65" t="s">
        <v>286</v>
      </c>
      <c r="M15" s="65" t="s">
        <v>280</v>
      </c>
      <c r="O15" s="65"/>
      <c r="P15" s="65" t="s">
        <v>283</v>
      </c>
      <c r="Q15" s="65" t="s">
        <v>284</v>
      </c>
      <c r="R15" s="65" t="s">
        <v>285</v>
      </c>
      <c r="S15" s="65" t="s">
        <v>286</v>
      </c>
      <c r="T15" s="65" t="s">
        <v>280</v>
      </c>
      <c r="V15" s="65"/>
      <c r="W15" s="65" t="s">
        <v>283</v>
      </c>
      <c r="X15" s="65" t="s">
        <v>284</v>
      </c>
      <c r="Y15" s="65" t="s">
        <v>285</v>
      </c>
      <c r="Z15" s="65" t="s">
        <v>286</v>
      </c>
      <c r="AA15" s="65" t="s">
        <v>280</v>
      </c>
    </row>
    <row r="16" spans="1:27" x14ac:dyDescent="0.3">
      <c r="A16" s="65" t="s">
        <v>318</v>
      </c>
      <c r="B16" s="65">
        <v>430</v>
      </c>
      <c r="C16" s="65">
        <v>600</v>
      </c>
      <c r="D16" s="65">
        <v>0</v>
      </c>
      <c r="E16" s="65">
        <v>3000</v>
      </c>
      <c r="F16" s="65">
        <v>595.31946000000005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31.937275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5.5901613000000001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274.13925</v>
      </c>
    </row>
    <row r="23" spans="1:62" x14ac:dyDescent="0.3">
      <c r="A23" s="70" t="s">
        <v>293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294</v>
      </c>
      <c r="B24" s="69"/>
      <c r="C24" s="69"/>
      <c r="D24" s="69"/>
      <c r="E24" s="69"/>
      <c r="F24" s="69"/>
      <c r="H24" s="69" t="s">
        <v>319</v>
      </c>
      <c r="I24" s="69"/>
      <c r="J24" s="69"/>
      <c r="K24" s="69"/>
      <c r="L24" s="69"/>
      <c r="M24" s="69"/>
      <c r="O24" s="69" t="s">
        <v>295</v>
      </c>
      <c r="P24" s="69"/>
      <c r="Q24" s="69"/>
      <c r="R24" s="69"/>
      <c r="S24" s="69"/>
      <c r="T24" s="69"/>
      <c r="V24" s="69" t="s">
        <v>296</v>
      </c>
      <c r="W24" s="69"/>
      <c r="X24" s="69"/>
      <c r="Y24" s="69"/>
      <c r="Z24" s="69"/>
      <c r="AA24" s="69"/>
      <c r="AC24" s="69" t="s">
        <v>320</v>
      </c>
      <c r="AD24" s="69"/>
      <c r="AE24" s="69"/>
      <c r="AF24" s="69"/>
      <c r="AG24" s="69"/>
      <c r="AH24" s="69"/>
      <c r="AJ24" s="69" t="s">
        <v>297</v>
      </c>
      <c r="AK24" s="69"/>
      <c r="AL24" s="69"/>
      <c r="AM24" s="69"/>
      <c r="AN24" s="69"/>
      <c r="AO24" s="69"/>
      <c r="AQ24" s="69" t="s">
        <v>298</v>
      </c>
      <c r="AR24" s="69"/>
      <c r="AS24" s="69"/>
      <c r="AT24" s="69"/>
      <c r="AU24" s="69"/>
      <c r="AV24" s="69"/>
      <c r="AX24" s="69" t="s">
        <v>299</v>
      </c>
      <c r="AY24" s="69"/>
      <c r="AZ24" s="69"/>
      <c r="BA24" s="69"/>
      <c r="BB24" s="69"/>
      <c r="BC24" s="69"/>
      <c r="BE24" s="69" t="s">
        <v>337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283</v>
      </c>
      <c r="C25" s="65" t="s">
        <v>333</v>
      </c>
      <c r="D25" s="65" t="s">
        <v>285</v>
      </c>
      <c r="E25" s="65" t="s">
        <v>286</v>
      </c>
      <c r="F25" s="65" t="s">
        <v>280</v>
      </c>
      <c r="H25" s="65"/>
      <c r="I25" s="65" t="s">
        <v>338</v>
      </c>
      <c r="J25" s="65" t="s">
        <v>284</v>
      </c>
      <c r="K25" s="65" t="s">
        <v>285</v>
      </c>
      <c r="L25" s="65" t="s">
        <v>286</v>
      </c>
      <c r="M25" s="65" t="s">
        <v>280</v>
      </c>
      <c r="O25" s="65"/>
      <c r="P25" s="65" t="s">
        <v>339</v>
      </c>
      <c r="Q25" s="65" t="s">
        <v>284</v>
      </c>
      <c r="R25" s="65" t="s">
        <v>334</v>
      </c>
      <c r="S25" s="65" t="s">
        <v>286</v>
      </c>
      <c r="T25" s="65" t="s">
        <v>280</v>
      </c>
      <c r="V25" s="65"/>
      <c r="W25" s="65" t="s">
        <v>283</v>
      </c>
      <c r="X25" s="65" t="s">
        <v>284</v>
      </c>
      <c r="Y25" s="65" t="s">
        <v>285</v>
      </c>
      <c r="Z25" s="65" t="s">
        <v>286</v>
      </c>
      <c r="AA25" s="65" t="s">
        <v>280</v>
      </c>
      <c r="AC25" s="65"/>
      <c r="AD25" s="65" t="s">
        <v>339</v>
      </c>
      <c r="AE25" s="65" t="s">
        <v>284</v>
      </c>
      <c r="AF25" s="65" t="s">
        <v>285</v>
      </c>
      <c r="AG25" s="65" t="s">
        <v>286</v>
      </c>
      <c r="AH25" s="65" t="s">
        <v>280</v>
      </c>
      <c r="AJ25" s="65"/>
      <c r="AK25" s="65" t="s">
        <v>283</v>
      </c>
      <c r="AL25" s="65" t="s">
        <v>333</v>
      </c>
      <c r="AM25" s="65" t="s">
        <v>285</v>
      </c>
      <c r="AN25" s="65" t="s">
        <v>286</v>
      </c>
      <c r="AO25" s="65" t="s">
        <v>280</v>
      </c>
      <c r="AQ25" s="65"/>
      <c r="AR25" s="65" t="s">
        <v>283</v>
      </c>
      <c r="AS25" s="65" t="s">
        <v>284</v>
      </c>
      <c r="AT25" s="65" t="s">
        <v>285</v>
      </c>
      <c r="AU25" s="65" t="s">
        <v>286</v>
      </c>
      <c r="AV25" s="65" t="s">
        <v>280</v>
      </c>
      <c r="AX25" s="65"/>
      <c r="AY25" s="65" t="s">
        <v>283</v>
      </c>
      <c r="AZ25" s="65" t="s">
        <v>284</v>
      </c>
      <c r="BA25" s="65" t="s">
        <v>285</v>
      </c>
      <c r="BB25" s="65" t="s">
        <v>286</v>
      </c>
      <c r="BC25" s="65" t="s">
        <v>280</v>
      </c>
      <c r="BE25" s="65"/>
      <c r="BF25" s="65" t="s">
        <v>283</v>
      </c>
      <c r="BG25" s="65" t="s">
        <v>284</v>
      </c>
      <c r="BH25" s="65" t="s">
        <v>285</v>
      </c>
      <c r="BI25" s="65" t="s">
        <v>340</v>
      </c>
      <c r="BJ25" s="65" t="s">
        <v>280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268.96132999999998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2.3389487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2.0476030999999999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20.397268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2.9870915</v>
      </c>
      <c r="AJ26" s="65" t="s">
        <v>300</v>
      </c>
      <c r="AK26" s="65">
        <v>320</v>
      </c>
      <c r="AL26" s="65">
        <v>400</v>
      </c>
      <c r="AM26" s="65">
        <v>0</v>
      </c>
      <c r="AN26" s="65">
        <v>1000</v>
      </c>
      <c r="AO26" s="65">
        <v>693.41785000000004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9.7190650000000005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4.9289465000000003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10.086544999999999</v>
      </c>
    </row>
    <row r="33" spans="1:68" x14ac:dyDescent="0.3">
      <c r="A33" s="70" t="s">
        <v>341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321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322</v>
      </c>
      <c r="W34" s="69"/>
      <c r="X34" s="69"/>
      <c r="Y34" s="69"/>
      <c r="Z34" s="69"/>
      <c r="AA34" s="69"/>
      <c r="AC34" s="69" t="s">
        <v>301</v>
      </c>
      <c r="AD34" s="69"/>
      <c r="AE34" s="69"/>
      <c r="AF34" s="69"/>
      <c r="AG34" s="69"/>
      <c r="AH34" s="69"/>
      <c r="AJ34" s="69" t="s">
        <v>302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283</v>
      </c>
      <c r="C35" s="65" t="s">
        <v>284</v>
      </c>
      <c r="D35" s="65" t="s">
        <v>285</v>
      </c>
      <c r="E35" s="65" t="s">
        <v>286</v>
      </c>
      <c r="F35" s="65" t="s">
        <v>280</v>
      </c>
      <c r="H35" s="65"/>
      <c r="I35" s="65" t="s">
        <v>283</v>
      </c>
      <c r="J35" s="65" t="s">
        <v>284</v>
      </c>
      <c r="K35" s="65" t="s">
        <v>285</v>
      </c>
      <c r="L35" s="65" t="s">
        <v>286</v>
      </c>
      <c r="M35" s="65" t="s">
        <v>280</v>
      </c>
      <c r="O35" s="65"/>
      <c r="P35" s="65" t="s">
        <v>283</v>
      </c>
      <c r="Q35" s="65" t="s">
        <v>284</v>
      </c>
      <c r="R35" s="65" t="s">
        <v>334</v>
      </c>
      <c r="S35" s="65" t="s">
        <v>286</v>
      </c>
      <c r="T35" s="65" t="s">
        <v>280</v>
      </c>
      <c r="V35" s="65"/>
      <c r="W35" s="65" t="s">
        <v>283</v>
      </c>
      <c r="X35" s="65" t="s">
        <v>284</v>
      </c>
      <c r="Y35" s="65" t="s">
        <v>335</v>
      </c>
      <c r="Z35" s="65" t="s">
        <v>286</v>
      </c>
      <c r="AA35" s="65" t="s">
        <v>342</v>
      </c>
      <c r="AC35" s="65"/>
      <c r="AD35" s="65" t="s">
        <v>283</v>
      </c>
      <c r="AE35" s="65" t="s">
        <v>284</v>
      </c>
      <c r="AF35" s="65" t="s">
        <v>285</v>
      </c>
      <c r="AG35" s="65" t="s">
        <v>340</v>
      </c>
      <c r="AH35" s="65" t="s">
        <v>280</v>
      </c>
      <c r="AJ35" s="65"/>
      <c r="AK35" s="65" t="s">
        <v>283</v>
      </c>
      <c r="AL35" s="65" t="s">
        <v>284</v>
      </c>
      <c r="AM35" s="65" t="s">
        <v>285</v>
      </c>
      <c r="AN35" s="65" t="s">
        <v>343</v>
      </c>
      <c r="AO35" s="65" t="s">
        <v>280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671.54200000000003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1653.3503000000001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4921.9434000000001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5777.384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228.60982999999999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197.41569999999999</v>
      </c>
    </row>
    <row r="43" spans="1:68" x14ac:dyDescent="0.3">
      <c r="A43" s="70" t="s">
        <v>303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304</v>
      </c>
      <c r="B44" s="69"/>
      <c r="C44" s="69"/>
      <c r="D44" s="69"/>
      <c r="E44" s="69"/>
      <c r="F44" s="69"/>
      <c r="H44" s="69" t="s">
        <v>305</v>
      </c>
      <c r="I44" s="69"/>
      <c r="J44" s="69"/>
      <c r="K44" s="69"/>
      <c r="L44" s="69"/>
      <c r="M44" s="69"/>
      <c r="O44" s="69" t="s">
        <v>306</v>
      </c>
      <c r="P44" s="69"/>
      <c r="Q44" s="69"/>
      <c r="R44" s="69"/>
      <c r="S44" s="69"/>
      <c r="T44" s="69"/>
      <c r="V44" s="69" t="s">
        <v>323</v>
      </c>
      <c r="W44" s="69"/>
      <c r="X44" s="69"/>
      <c r="Y44" s="69"/>
      <c r="Z44" s="69"/>
      <c r="AA44" s="69"/>
      <c r="AC44" s="69" t="s">
        <v>307</v>
      </c>
      <c r="AD44" s="69"/>
      <c r="AE44" s="69"/>
      <c r="AF44" s="69"/>
      <c r="AG44" s="69"/>
      <c r="AH44" s="69"/>
      <c r="AJ44" s="69" t="s">
        <v>324</v>
      </c>
      <c r="AK44" s="69"/>
      <c r="AL44" s="69"/>
      <c r="AM44" s="69"/>
      <c r="AN44" s="69"/>
      <c r="AO44" s="69"/>
      <c r="AQ44" s="69" t="s">
        <v>325</v>
      </c>
      <c r="AR44" s="69"/>
      <c r="AS44" s="69"/>
      <c r="AT44" s="69"/>
      <c r="AU44" s="69"/>
      <c r="AV44" s="69"/>
      <c r="AX44" s="69" t="s">
        <v>308</v>
      </c>
      <c r="AY44" s="69"/>
      <c r="AZ44" s="69"/>
      <c r="BA44" s="69"/>
      <c r="BB44" s="69"/>
      <c r="BC44" s="69"/>
      <c r="BE44" s="69" t="s">
        <v>309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283</v>
      </c>
      <c r="C45" s="65" t="s">
        <v>284</v>
      </c>
      <c r="D45" s="65" t="s">
        <v>285</v>
      </c>
      <c r="E45" s="65" t="s">
        <v>286</v>
      </c>
      <c r="F45" s="65" t="s">
        <v>280</v>
      </c>
      <c r="H45" s="65"/>
      <c r="I45" s="65" t="s">
        <v>283</v>
      </c>
      <c r="J45" s="65" t="s">
        <v>284</v>
      </c>
      <c r="K45" s="65" t="s">
        <v>334</v>
      </c>
      <c r="L45" s="65" t="s">
        <v>286</v>
      </c>
      <c r="M45" s="65" t="s">
        <v>280</v>
      </c>
      <c r="O45" s="65"/>
      <c r="P45" s="65" t="s">
        <v>283</v>
      </c>
      <c r="Q45" s="65" t="s">
        <v>284</v>
      </c>
      <c r="R45" s="65" t="s">
        <v>285</v>
      </c>
      <c r="S45" s="65" t="s">
        <v>286</v>
      </c>
      <c r="T45" s="65" t="s">
        <v>280</v>
      </c>
      <c r="V45" s="65"/>
      <c r="W45" s="65" t="s">
        <v>283</v>
      </c>
      <c r="X45" s="65" t="s">
        <v>284</v>
      </c>
      <c r="Y45" s="65" t="s">
        <v>285</v>
      </c>
      <c r="Z45" s="65" t="s">
        <v>286</v>
      </c>
      <c r="AA45" s="65" t="s">
        <v>280</v>
      </c>
      <c r="AC45" s="65"/>
      <c r="AD45" s="65" t="s">
        <v>339</v>
      </c>
      <c r="AE45" s="65" t="s">
        <v>284</v>
      </c>
      <c r="AF45" s="65" t="s">
        <v>285</v>
      </c>
      <c r="AG45" s="65" t="s">
        <v>286</v>
      </c>
      <c r="AH45" s="65" t="s">
        <v>280</v>
      </c>
      <c r="AJ45" s="65"/>
      <c r="AK45" s="65" t="s">
        <v>338</v>
      </c>
      <c r="AL45" s="65" t="s">
        <v>284</v>
      </c>
      <c r="AM45" s="65" t="s">
        <v>285</v>
      </c>
      <c r="AN45" s="65" t="s">
        <v>286</v>
      </c>
      <c r="AO45" s="65" t="s">
        <v>280</v>
      </c>
      <c r="AQ45" s="65"/>
      <c r="AR45" s="65" t="s">
        <v>283</v>
      </c>
      <c r="AS45" s="65" t="s">
        <v>284</v>
      </c>
      <c r="AT45" s="65" t="s">
        <v>285</v>
      </c>
      <c r="AU45" s="65" t="s">
        <v>286</v>
      </c>
      <c r="AV45" s="65" t="s">
        <v>280</v>
      </c>
      <c r="AX45" s="65"/>
      <c r="AY45" s="65" t="s">
        <v>283</v>
      </c>
      <c r="AZ45" s="65" t="s">
        <v>284</v>
      </c>
      <c r="BA45" s="65" t="s">
        <v>285</v>
      </c>
      <c r="BB45" s="65" t="s">
        <v>286</v>
      </c>
      <c r="BC45" s="65" t="s">
        <v>280</v>
      </c>
      <c r="BE45" s="65"/>
      <c r="BF45" s="65" t="s">
        <v>283</v>
      </c>
      <c r="BG45" s="65" t="s">
        <v>284</v>
      </c>
      <c r="BH45" s="65" t="s">
        <v>335</v>
      </c>
      <c r="BI45" s="65" t="s">
        <v>286</v>
      </c>
      <c r="BJ45" s="65" t="s">
        <v>280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22.341158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14.034909000000001</v>
      </c>
      <c r="O46" s="65" t="s">
        <v>310</v>
      </c>
      <c r="P46" s="65">
        <v>600</v>
      </c>
      <c r="Q46" s="65">
        <v>800</v>
      </c>
      <c r="R46" s="65">
        <v>0</v>
      </c>
      <c r="S46" s="65">
        <v>10000</v>
      </c>
      <c r="T46" s="65">
        <v>1721.3313000000001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0.1450929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3.5598881000000002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157.10362000000001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91.340614000000002</v>
      </c>
      <c r="AX46" s="65" t="s">
        <v>311</v>
      </c>
      <c r="AY46" s="65"/>
      <c r="AZ46" s="65"/>
      <c r="BA46" s="65"/>
      <c r="BB46" s="65"/>
      <c r="BC46" s="65"/>
      <c r="BE46" s="65" t="s">
        <v>312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1" sqref="G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344</v>
      </c>
      <c r="B2" s="61" t="s">
        <v>345</v>
      </c>
      <c r="C2" s="61" t="s">
        <v>326</v>
      </c>
      <c r="D2" s="61">
        <v>50</v>
      </c>
      <c r="E2" s="61">
        <v>2912.1794</v>
      </c>
      <c r="F2" s="61">
        <v>444.67194000000001</v>
      </c>
      <c r="G2" s="61">
        <v>77.556799999999996</v>
      </c>
      <c r="H2" s="61">
        <v>51.043759999999999</v>
      </c>
      <c r="I2" s="61">
        <v>26.513044000000001</v>
      </c>
      <c r="J2" s="61">
        <v>97.362560000000002</v>
      </c>
      <c r="K2" s="61">
        <v>52.090575999999999</v>
      </c>
      <c r="L2" s="61">
        <v>45.271979999999999</v>
      </c>
      <c r="M2" s="61">
        <v>45.301665999999997</v>
      </c>
      <c r="N2" s="61">
        <v>6.6208140000000002</v>
      </c>
      <c r="O2" s="61">
        <v>30.364585999999999</v>
      </c>
      <c r="P2" s="61">
        <v>2253.6525999999999</v>
      </c>
      <c r="Q2" s="61">
        <v>29.738184</v>
      </c>
      <c r="R2" s="61">
        <v>595.31946000000005</v>
      </c>
      <c r="S2" s="61">
        <v>183.05549999999999</v>
      </c>
      <c r="T2" s="61">
        <v>4947.165</v>
      </c>
      <c r="U2" s="61">
        <v>5.5901613000000001</v>
      </c>
      <c r="V2" s="61">
        <v>31.937275</v>
      </c>
      <c r="W2" s="61">
        <v>274.13925</v>
      </c>
      <c r="X2" s="61">
        <v>268.96132999999998</v>
      </c>
      <c r="Y2" s="61">
        <v>2.3389487</v>
      </c>
      <c r="Z2" s="61">
        <v>2.0476030999999999</v>
      </c>
      <c r="AA2" s="61">
        <v>20.397268</v>
      </c>
      <c r="AB2" s="61">
        <v>2.9870915</v>
      </c>
      <c r="AC2" s="61">
        <v>693.41785000000004</v>
      </c>
      <c r="AD2" s="61">
        <v>9.7190650000000005</v>
      </c>
      <c r="AE2" s="61">
        <v>4.9289465000000003</v>
      </c>
      <c r="AF2" s="61">
        <v>10.086544999999999</v>
      </c>
      <c r="AG2" s="61">
        <v>671.54200000000003</v>
      </c>
      <c r="AH2" s="61">
        <v>378.57965000000002</v>
      </c>
      <c r="AI2" s="61">
        <v>292.96237000000002</v>
      </c>
      <c r="AJ2" s="61">
        <v>1653.3503000000001</v>
      </c>
      <c r="AK2" s="61">
        <v>4921.9434000000001</v>
      </c>
      <c r="AL2" s="61">
        <v>228.60982999999999</v>
      </c>
      <c r="AM2" s="61">
        <v>5777.384</v>
      </c>
      <c r="AN2" s="61">
        <v>197.41569999999999</v>
      </c>
      <c r="AO2" s="61">
        <v>22.341158</v>
      </c>
      <c r="AP2" s="61">
        <v>16.064053000000001</v>
      </c>
      <c r="AQ2" s="61">
        <v>6.2771052999999997</v>
      </c>
      <c r="AR2" s="61">
        <v>14.034909000000001</v>
      </c>
      <c r="AS2" s="61">
        <v>1721.3313000000001</v>
      </c>
      <c r="AT2" s="61">
        <v>0.1450929</v>
      </c>
      <c r="AU2" s="61">
        <v>3.5598881000000002</v>
      </c>
      <c r="AV2" s="61">
        <v>157.10362000000001</v>
      </c>
      <c r="AW2" s="61">
        <v>91.340614000000002</v>
      </c>
      <c r="AX2" s="61">
        <v>0.17472552</v>
      </c>
      <c r="AY2" s="61">
        <v>1.4652303</v>
      </c>
      <c r="AZ2" s="61">
        <v>431.91122000000001</v>
      </c>
      <c r="BA2" s="61">
        <v>83.171750000000003</v>
      </c>
      <c r="BB2" s="61">
        <v>21.961856999999998</v>
      </c>
      <c r="BC2" s="61">
        <v>25.401430000000001</v>
      </c>
      <c r="BD2" s="61">
        <v>35.750239999999998</v>
      </c>
      <c r="BE2" s="61">
        <v>3.0411997</v>
      </c>
      <c r="BF2" s="61">
        <v>17.375478999999999</v>
      </c>
      <c r="BG2" s="61">
        <v>1.3877448000000001E-2</v>
      </c>
      <c r="BH2" s="61">
        <v>4.2805432999999997E-2</v>
      </c>
      <c r="BI2" s="61">
        <v>3.5783410000000002E-2</v>
      </c>
      <c r="BJ2" s="61">
        <v>0.18377334000000001</v>
      </c>
      <c r="BK2" s="61">
        <v>1.067496E-3</v>
      </c>
      <c r="BL2" s="61">
        <v>0.53409773000000005</v>
      </c>
      <c r="BM2" s="61">
        <v>3.3706483999999999</v>
      </c>
      <c r="BN2" s="61">
        <v>0.86363730000000005</v>
      </c>
      <c r="BO2" s="61">
        <v>54.832374999999999</v>
      </c>
      <c r="BP2" s="61">
        <v>7.5487766000000001</v>
      </c>
      <c r="BQ2" s="61">
        <v>18.674666999999999</v>
      </c>
      <c r="BR2" s="61">
        <v>73.414314000000005</v>
      </c>
      <c r="BS2" s="61">
        <v>50.650196000000001</v>
      </c>
      <c r="BT2" s="61">
        <v>8.6863069999999993</v>
      </c>
      <c r="BU2" s="61">
        <v>0.59963230000000001</v>
      </c>
      <c r="BV2" s="61">
        <v>6.3991606000000006E-2</v>
      </c>
      <c r="BW2" s="61">
        <v>0.67925953999999999</v>
      </c>
      <c r="BX2" s="61">
        <v>1.4612955000000001</v>
      </c>
      <c r="BY2" s="61">
        <v>0.20112163</v>
      </c>
      <c r="BZ2" s="61">
        <v>1.4946789E-3</v>
      </c>
      <c r="CA2" s="61">
        <v>1.1744231000000001</v>
      </c>
      <c r="CB2" s="61">
        <v>3.5157203999999997E-2</v>
      </c>
      <c r="CC2" s="61">
        <v>0.25860944000000002</v>
      </c>
      <c r="CD2" s="61">
        <v>2.3158767</v>
      </c>
      <c r="CE2" s="61">
        <v>0.29761973000000003</v>
      </c>
      <c r="CF2" s="61">
        <v>0.55760520000000002</v>
      </c>
      <c r="CG2" s="61">
        <v>4.9500000000000003E-7</v>
      </c>
      <c r="CH2" s="61">
        <v>6.0539804000000003E-2</v>
      </c>
      <c r="CI2" s="61">
        <v>2.5328759999999999E-3</v>
      </c>
      <c r="CJ2" s="61">
        <v>5.2778929999999997</v>
      </c>
      <c r="CK2" s="61">
        <v>6.6040310000000005E-2</v>
      </c>
      <c r="CL2" s="61">
        <v>4.8274049999999997</v>
      </c>
      <c r="CM2" s="61">
        <v>3.1382368</v>
      </c>
      <c r="CN2" s="61">
        <v>3758.6516000000001</v>
      </c>
      <c r="CO2" s="61">
        <v>6699.683</v>
      </c>
      <c r="CP2" s="61">
        <v>5066.7704999999996</v>
      </c>
      <c r="CQ2" s="61">
        <v>1372.3269</v>
      </c>
      <c r="CR2" s="61">
        <v>751.67084</v>
      </c>
      <c r="CS2" s="61">
        <v>433.75394</v>
      </c>
      <c r="CT2" s="61">
        <v>3991.1487000000002</v>
      </c>
      <c r="CU2" s="61">
        <v>2783.029</v>
      </c>
      <c r="CV2" s="61">
        <v>1330.1676</v>
      </c>
      <c r="CW2" s="61">
        <v>3284.3209999999999</v>
      </c>
      <c r="CX2" s="61">
        <v>1016.1501</v>
      </c>
      <c r="CY2" s="61">
        <v>4042.9416999999999</v>
      </c>
      <c r="CZ2" s="61">
        <v>2451.6313</v>
      </c>
      <c r="DA2" s="61">
        <v>6433.3456999999999</v>
      </c>
      <c r="DB2" s="61">
        <v>4848.1265000000003</v>
      </c>
      <c r="DC2" s="61">
        <v>10678.593000000001</v>
      </c>
      <c r="DD2" s="61">
        <v>17421.240000000002</v>
      </c>
      <c r="DE2" s="61">
        <v>3741.2192</v>
      </c>
      <c r="DF2" s="61">
        <v>5517.3706000000002</v>
      </c>
      <c r="DG2" s="61">
        <v>4182.2939999999999</v>
      </c>
      <c r="DH2" s="61">
        <v>111.75723000000001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83.171750000000003</v>
      </c>
      <c r="B6">
        <f>BB2</f>
        <v>21.961856999999998</v>
      </c>
      <c r="C6">
        <f>BC2</f>
        <v>25.401430000000001</v>
      </c>
      <c r="D6">
        <f>BD2</f>
        <v>35.750239999999998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26002</v>
      </c>
      <c r="C2" s="56">
        <f ca="1">YEAR(TODAY())-YEAR(B2)+IF(TODAY()&gt;=DATE(YEAR(TODAY()),MONTH(B2),DAY(B2)),0,-1)</f>
        <v>50</v>
      </c>
      <c r="E2" s="52">
        <v>166.7</v>
      </c>
      <c r="F2" s="53" t="s">
        <v>39</v>
      </c>
      <c r="G2" s="52">
        <v>69.2</v>
      </c>
      <c r="H2" s="51" t="s">
        <v>41</v>
      </c>
      <c r="I2" s="72">
        <f>ROUND(G3/E3^2,1)</f>
        <v>24.9</v>
      </c>
    </row>
    <row r="3" spans="1:9" x14ac:dyDescent="0.3">
      <c r="E3" s="51">
        <f>E2/100</f>
        <v>1.6669999999999998</v>
      </c>
      <c r="F3" s="51" t="s">
        <v>40</v>
      </c>
      <c r="G3" s="51">
        <f>G2</f>
        <v>69.2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44516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최경주, ID : H1900982)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18일 15:05:25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Z18" sqref="Z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44516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50</v>
      </c>
      <c r="G12" s="137"/>
      <c r="H12" s="137"/>
      <c r="I12" s="137"/>
      <c r="K12" s="128">
        <f>'개인정보 및 신체계측 입력'!E2</f>
        <v>166.7</v>
      </c>
      <c r="L12" s="129"/>
      <c r="M12" s="122">
        <f>'개인정보 및 신체계측 입력'!G2</f>
        <v>69.2</v>
      </c>
      <c r="N12" s="123"/>
      <c r="O12" s="118" t="s">
        <v>271</v>
      </c>
      <c r="P12" s="112"/>
      <c r="Q12" s="115">
        <f>'개인정보 및 신체계측 입력'!I2</f>
        <v>24.9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최경주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71.769000000000005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12.516999999999999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15.714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0.6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0.7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1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16.2</v>
      </c>
      <c r="L71" s="36" t="s">
        <v>53</v>
      </c>
      <c r="M71" s="36">
        <f>ROUND('DRIs DATA'!K8,1)</f>
        <v>4.4000000000000004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79.38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266.14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268.95999999999998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199.14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83.94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328.13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223.41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2021-11-18T06:18:17Z</dcterms:modified>
</cp:coreProperties>
</file>