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<sst xmlns="http://schemas.openxmlformats.org/spreadsheetml/2006/main" count="692" uniqueCount="366">
  <si>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</si>
  <si>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</si>
  <si>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</si>
  <si>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</si>
  <si>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</si>
  <si>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</si>
  <si>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</si>
  <si>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</si>
  <si>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</si>
  <si>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</si>
  <si>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</si>
  <si>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</si>
  <si>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</si>
  <si>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</si>
  <si>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</si>
  <si>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</si>
  <si>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</si>
  <si>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</si>
  <si>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</si>
  <si>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</si>
  <si>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</si>
  <si>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</si>
  <si>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</si>
  <si>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</si>
  <si>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</si>
  <si>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</si>
  <si>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</si>
  <si>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</si>
  <si>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</si>
  <si>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</si>
  <si>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</si>
  <si>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</si>
  <si>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</si>
  <si>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</si>
  <si>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</si>
  <si>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</si>
  <si>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</si>
  <si>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</si>
  <si>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</si>
  <si>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</si>
  <si>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</si>
  <si>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</si>
  <si>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</si>
  <si>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</si>
  <si>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</si>
  <si>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</si>
  <si>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</si>
  <si>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</si>
  <si>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</si>
  <si>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</si>
  <si>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</si>
  <si>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</si>
  <si>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</si>
  <si>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</si>
  <si>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</si>
  <si>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</si>
  <si>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</si>
  <si>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</si>
  <si>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</si>
  <si>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</si>
  <si>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</si>
  <si>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</si>
  <si>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</si>
  <si>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</si>
  <si>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</si>
  <si>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</si>
  <si>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</si>
  <si>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</si>
  <si>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</si>
  <si>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</si>
  <si>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</si>
  <si>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</si>
  <si>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</si>
  <si>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</si>
  <si>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</si>
  <si>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</si>
  <si>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</si>
  <si>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</si>
  <si>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</si>
  <si>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</si>
  <si>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</si>
  <si>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</si>
  <si>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</si>
  <si>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</si>
  <si>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</si>
  <si>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</si>
  <si>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</si>
  <si>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</si>
  <si>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</si>
  <si>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</si>
  <si>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</si>
  <si>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</si>
  <si>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</si>
  <si>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</si>
  <si>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</si>
  <si>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</si>
  <si>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</si>
  <si>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</si>
  <si>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</si>
  <si>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</si>
  <si>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</si>
  <si>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</si>
  <si>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</si>
  <si>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</si>
  <si>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</si>
  <si>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</si>
  <si>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</si>
  <si>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</si>
  <si>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</si>
  <si>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</si>
  <si>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</si>
  <si>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</si>
  <si>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</si>
  <si>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</si>
  <si>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</si>
  <si>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</si>
  <si>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</si>
  <si>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</si>
  <si>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</si>
  <si>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</si>
  <si>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</si>
  <si>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</si>
  <si>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</si>
  <si>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</si>
  <si>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</si>
  <si>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</si>
  <si>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</si>
  <si>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</si>
  <si>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</si>
  <si>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</si>
  <si>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</si>
  <si>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</si>
  <si>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</si>
  <si>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</si>
  <si>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</si>
  <si>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</si>
  <si>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</si>
  <si>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</si>
  <si>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</si>
  <si>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</si>
  <si>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</si>
  <si>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</si>
  <si>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</si>
  <si>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</si>
  <si>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</si>
  <si>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</si>
  <si>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</si>
  <si>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</si>
  <si>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</si>
  <si>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</si>
  <si>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</si>
  <si>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</si>
  <si>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</si>
  <si>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</si>
  <si>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</si>
  <si>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</si>
  <si>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</si>
  <si>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</si>
  <si>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</si>
  <si>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</si>
  <si>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</si>
  <si>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</si>
  <si>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</si>
  <si>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</si>
  <si>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</si>
  <si>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</si>
  <si>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</si>
  <si>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</si>
  <si>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</si>
  <si>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</si>
  <si>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</si>
  <si>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</si>
  <si>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</si>
  <si>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</si>
  <si>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</si>
  <si>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</si>
  <si>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</si>
  <si>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</si>
  <si>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</si>
  <si>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</si>
  <si>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</si>
  <si>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</si>
  <si>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</si>
  <si>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</si>
  <si>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</si>
  <si>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</si>
  <si>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</si>
  <si>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</si>
  <si>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</si>
  <si>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</si>
  <si>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</si>
  <si>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</si>
  <si>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</si>
  <si>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</si>
  <si>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</si>
  <si>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</si>
  <si>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</si>
  <si>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</si>
  <si>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</si>
  <si>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</si>
  <si>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</si>
  <si>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</si>
  <si>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</si>
  <si>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</si>
  <si>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</si>
  <si>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</si>
  <si>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</si>
  <si>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</si>
  <si>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</si>
  <si>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</si>
  <si>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</si>
  <si>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</si>
  <si>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</si>
  <si>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</si>
  <si>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</si>
  <si>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</si>
  <si>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</si>
  <si>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</si>
  <si>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</si>
  <si>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</si>
  <si>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</si>
  <si>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</si>
  <si>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</si>
  <si>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</si>
  <si>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</si>
  <si>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</si>
  <si>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</si>
  <si>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</si>
  <si>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</si>
  <si>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</si>
  <si>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</si>
  <si>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</si>
  <si>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</si>
  <si>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</si>
  <si>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</si>
  <si>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</si>
  <si>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</si>
  <si>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</si>
  <si>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</si>
  <si>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</si>
  <si>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</si>
  <si>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</si>
  <si>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</si>
  <si>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</si>
  <si>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</si>
  <si>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</si>
  <si>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</si>
  <si>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</si>
  <si>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</si>
  <si>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</si>
  <si>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</si>
  <si>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</si>
  <si>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</si>
  <si>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</si>
  <si>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</si>
  <si>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</si>
  <si>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</si>
  <si>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</si>
  <si>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</si>
  <si>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</si>
  <si>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</si>
  <si>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</si>
  <si>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</si>
  <si>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</si>
  <si>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</si>
  <si>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</si>
  <si>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</si>
  <si>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</si>
  <si>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</si>
  <si>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</si>
  <si>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</si>
  <si>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</si>
  <si>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</si>
  <si>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</si>
  <si>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</si>
  <si>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</si>
  <si>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</si>
  <si>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</si>
  <si>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</si>
  <si>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</si>
  <si>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</si>
  <si>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</si>
  <si>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</si>
  <si>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</si>
  <si>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섭취비율</t>
    <phoneticPr fontId="1" type="noConversion"/>
  </si>
  <si>
    <t>비타민E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</si>
  <si>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</si>
  <si>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</si>
  <si>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</si>
  <si>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몰리브덴(ug/일)</t>
    <phoneticPr fontId="1" type="noConversion"/>
  </si>
  <si>
    <t>단백질(g/일)</t>
    <phoneticPr fontId="1" type="noConversion"/>
  </si>
  <si>
    <t>불소</t>
    <phoneticPr fontId="1" type="noConversion"/>
  </si>
  <si>
    <t>상한섭취량</t>
    <phoneticPr fontId="1" type="noConversion"/>
  </si>
  <si>
    <t>비타민D</t>
    <phoneticPr fontId="1" type="noConversion"/>
  </si>
  <si>
    <t>충분섭취량</t>
    <phoneticPr fontId="1" type="noConversion"/>
  </si>
  <si>
    <t>섭취량</t>
    <phoneticPr fontId="1" type="noConversion"/>
  </si>
  <si>
    <t>정보</t>
    <phoneticPr fontId="1" type="noConversion"/>
  </si>
  <si>
    <t>(설문지 : FFQ 95문항 설문지, 사용자 : 최창현, ID : H1900983)</t>
  </si>
  <si>
    <t>출력시각</t>
    <phoneticPr fontId="1" type="noConversion"/>
  </si>
  <si>
    <t>2021년 11월 18일 15:06:29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</si>
  <si>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</si>
  <si>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</si>
  <si>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</si>
  <si>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</si>
  <si>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</si>
  <si>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</si>
  <si>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</si>
  <si>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</si>
  <si>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</si>
  <si>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</si>
  <si>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</si>
  <si>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</si>
  <si>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</si>
  <si>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</si>
  <si>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</si>
  <si>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</si>
  <si>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</si>
  <si>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</si>
  <si>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</si>
  <si>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</si>
  <si>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</si>
  <si>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</si>
  <si>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</si>
  <si>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</si>
  <si>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</si>
  <si>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</si>
  <si>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</si>
  <si>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</si>
  <si>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</si>
  <si>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</si>
  <si>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</si>
  <si>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</si>
  <si>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</si>
  <si>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</si>
  <si>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</si>
  <si>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</si>
  <si>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</si>
  <si>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</si>
  <si>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충분섭취량</t>
    <phoneticPr fontId="1" type="noConversion"/>
  </si>
  <si>
    <t>권장섭취량</t>
    <phoneticPr fontId="1" type="noConversion"/>
  </si>
  <si>
    <t>권장섭취량</t>
    <phoneticPr fontId="1" type="noConversion"/>
  </si>
  <si>
    <t>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</si>
  <si>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</si>
  <si>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</si>
  <si>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</si>
  <si>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</si>
  <si>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</si>
  <si>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</si>
  <si>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</si>
  <si>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</si>
  <si>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</si>
  <si>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</si>
  <si>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</si>
  <si>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</si>
  <si>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</si>
  <si>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</si>
  <si>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</si>
  <si>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</si>
  <si>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</si>
  <si>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</si>
  <si>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</si>
  <si>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</si>
  <si>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</si>
  <si>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H1900983</t>
  </si>
  <si>
    <t>최창현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</si>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</sst>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116.99656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3920"/>
        <c:axId val="258521960"/>
      </c:barChart>
      <c:catAx>
        <c:axId val="2585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1960"/>
        <c:crosses val="autoZero"/>
        <c:auto val="1"/>
        <c:lblAlgn val="ctr"/>
        <c:lblOffset val="100"/>
        <c:noMultiLvlLbl val="0"/>
      </c:catAx>
      <c:valAx>
        <c:axId val="25852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3.1770330000000002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9008"/>
        <c:axId val="530916264"/>
      </c:barChart>
      <c:catAx>
        <c:axId val="5309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6264"/>
        <c:crosses val="autoZero"/>
        <c:auto val="1"/>
        <c:lblAlgn val="ctr"/>
        <c:lblOffset val="100"/>
        <c:noMultiLvlLbl val="0"/>
      </c:catAx>
      <c:valAx>
        <c:axId val="53091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0.75213359999999996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1952"/>
        <c:axId val="530919400"/>
      </c:barChart>
      <c:catAx>
        <c:axId val="5309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9400"/>
        <c:crosses val="autoZero"/>
        <c:auto val="1"/>
        <c:lblAlgn val="ctr"/>
        <c:lblOffset val="100"/>
        <c:noMultiLvlLbl val="0"/>
      </c:catAx>
      <c:valAx>
        <c:axId val="53091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1845.5653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8616"/>
        <c:axId val="530917440"/>
      </c:barChart>
      <c:catAx>
        <c:axId val="5309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440"/>
        <c:crosses val="autoZero"/>
        <c:auto val="1"/>
        <c:lblAlgn val="ctr"/>
        <c:lblOffset val="100"/>
        <c:noMultiLvlLbl val="0"/>
      </c:catAx>
      <c:valAx>
        <c:axId val="5309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4094.5909999999999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872"/>
        <c:axId val="530917832"/>
      </c:barChart>
      <c:catAx>
        <c:axId val="5309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832"/>
        <c:crosses val="autoZero"/>
        <c:auto val="1"/>
        <c:lblAlgn val="ctr"/>
        <c:lblOffset val="100"/>
        <c:noMultiLvlLbl val="0"/>
      </c:catAx>
      <c:valAx>
        <c:axId val="530917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91.326080000000005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4304"/>
        <c:axId val="530913520"/>
      </c:barChart>
      <c:catAx>
        <c:axId val="5309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520"/>
        <c:crosses val="autoZero"/>
        <c:auto val="1"/>
        <c:lblAlgn val="ctr"/>
        <c:lblOffset val="100"/>
        <c:noMultiLvlLbl val="0"/>
      </c:catAx>
      <c:valAx>
        <c:axId val="53091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165.20195000000001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3128"/>
        <c:axId val="530913912"/>
      </c:barChart>
      <c:catAx>
        <c:axId val="5309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912"/>
        <c:crosses val="autoZero"/>
        <c:auto val="1"/>
        <c:lblAlgn val="ctr"/>
        <c:lblOffset val="100"/>
        <c:noMultiLvlLbl val="0"/>
      </c:catAx>
      <c:valAx>
        <c:axId val="53091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18.933706000000001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480"/>
        <c:axId val="530915088"/>
      </c:barChart>
      <c:catAx>
        <c:axId val="5309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5088"/>
        <c:crosses val="autoZero"/>
        <c:auto val="1"/>
        <c:lblAlgn val="ctr"/>
        <c:lblOffset val="100"/>
        <c:noMultiLvlLbl val="0"/>
      </c:catAx>
      <c:valAx>
        <c:axId val="53091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898.27610000000004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4840"/>
        <c:axId val="531263664"/>
      </c:barChart>
      <c:catAx>
        <c:axId val="531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664"/>
        <c:crosses val="autoZero"/>
        <c:auto val="1"/>
        <c:lblAlgn val="ctr"/>
        <c:lblOffset val="100"/>
        <c:noMultiLvlLbl val="0"/>
      </c:catAx>
      <c:valAx>
        <c:axId val="531263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3.5271480000000001E-2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8368"/>
        <c:axId val="531269152"/>
      </c:barChart>
      <c:catAx>
        <c:axId val="531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9152"/>
        <c:crosses val="autoZero"/>
        <c:auto val="1"/>
        <c:lblAlgn val="ctr"/>
        <c:lblOffset val="100"/>
        <c:noMultiLvlLbl val="0"/>
      </c:catAx>
      <c:valAx>
        <c:axId val="53126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5.3072480000000004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9936"/>
        <c:axId val="531266408"/>
      </c:barChart>
      <c:catAx>
        <c:axId val="53126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408"/>
        <c:crosses val="autoZero"/>
        <c:auto val="1"/>
        <c:lblAlgn val="ctr"/>
        <c:lblOffset val="100"/>
        <c:noMultiLvlLbl val="0"/>
      </c:catAx>
      <c:valAx>
        <c:axId val="531266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31.890785000000001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6664"/>
        <c:axId val="258525880"/>
      </c:barChart>
      <c:catAx>
        <c:axId val="25852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5880"/>
        <c:crosses val="autoZero"/>
        <c:auto val="1"/>
        <c:lblAlgn val="ctr"/>
        <c:lblOffset val="100"/>
        <c:noMultiLvlLbl val="0"/>
      </c:catAx>
      <c:valAx>
        <c:axId val="25852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503.625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5232"/>
        <c:axId val="531263272"/>
      </c:barChart>
      <c:catAx>
        <c:axId val="5312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272"/>
        <c:crosses val="autoZero"/>
        <c:auto val="1"/>
        <c:lblAlgn val="ctr"/>
        <c:lblOffset val="100"/>
        <c:noMultiLvlLbl val="0"/>
      </c:catAx>
      <c:valAx>
        <c:axId val="5312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156.32631000000001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70328"/>
        <c:axId val="531270720"/>
      </c:barChart>
      <c:catAx>
        <c:axId val="53127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70720"/>
        <c:crosses val="autoZero"/>
        <c:auto val="1"/>
        <c:lblAlgn val="ctr"/>
        <c:lblOffset val="100"/>
        <c:noMultiLvlLbl val="0"/>
      </c:catAx>
      <c:valAx>
        <c:axId val="5312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7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5.12</c:v>
                </c:pt>
                <c:pt idx="1">
                  <c:v>22.579000000000001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266016"/>
        <c:axId val="531266800"/>
      </c:barChart>
      <c:catAx>
        <c:axId val="5312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800"/>
        <c:crosses val="autoZero"/>
        <c:auto val="1"/>
        <c:lblAlgn val="ctr"/>
        <c:lblOffset val="100"/>
        <c:noMultiLvlLbl val="0"/>
      </c:catAx>
      <c:valAx>
        <c:axId val="53126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16.957691000000001</c:v>
                </c:pt>
                <c:pt idx="1">
                  <c:v>21.186979999999998</c:v>
                </c:pt>
                <c:pt idx="2">
                  <c:v>18.494204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677.99940000000004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904"/>
        <c:axId val="530206552"/>
      </c:barChart>
      <c:catAx>
        <c:axId val="5302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552"/>
        <c:crosses val="autoZero"/>
        <c:auto val="1"/>
        <c:lblAlgn val="ctr"/>
        <c:lblOffset val="100"/>
        <c:noMultiLvlLbl val="0"/>
      </c:catAx>
      <c:valAx>
        <c:axId val="53020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26.219418000000001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120"/>
        <c:axId val="530206944"/>
      </c:barChart>
      <c:catAx>
        <c:axId val="5302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944"/>
        <c:crosses val="autoZero"/>
        <c:auto val="1"/>
        <c:lblAlgn val="ctr"/>
        <c:lblOffset val="100"/>
        <c:noMultiLvlLbl val="0"/>
      </c:catAx>
      <c:valAx>
        <c:axId val="5302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73.253</c:v>
                </c:pt>
                <c:pt idx="1">
                  <c:v>9.65</c:v>
                </c:pt>
                <c:pt idx="2">
                  <c:v>17.097000000000001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9296"/>
        <c:axId val="530210864"/>
      </c:barChart>
      <c:catAx>
        <c:axId val="5302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864"/>
        <c:crosses val="autoZero"/>
        <c:auto val="1"/>
        <c:lblAlgn val="ctr"/>
        <c:lblOffset val="100"/>
        <c:noMultiLvlLbl val="0"/>
      </c:catAx>
      <c:valAx>
        <c:axId val="5302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3136.1777000000002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9688"/>
        <c:axId val="530206160"/>
      </c:barChart>
      <c:catAx>
        <c:axId val="5302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160"/>
        <c:crosses val="autoZero"/>
        <c:auto val="1"/>
        <c:lblAlgn val="ctr"/>
        <c:lblOffset val="100"/>
        <c:noMultiLvlLbl val="0"/>
      </c:catAx>
      <c:valAx>
        <c:axId val="53020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104.854004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512"/>
        <c:axId val="530210472"/>
      </c:barChart>
      <c:catAx>
        <c:axId val="5302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472"/>
        <c:crosses val="autoZero"/>
        <c:auto val="1"/>
        <c:lblAlgn val="ctr"/>
        <c:lblOffset val="100"/>
        <c:noMultiLvlLbl val="0"/>
      </c:catAx>
      <c:valAx>
        <c:axId val="53021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663.11389999999994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1648"/>
        <c:axId val="530213608"/>
      </c:barChart>
      <c:catAx>
        <c:axId val="5302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3608"/>
        <c:crosses val="autoZero"/>
        <c:auto val="1"/>
        <c:lblAlgn val="ctr"/>
        <c:lblOffset val="100"/>
        <c:noMultiLvlLbl val="0"/>
      </c:catAx>
      <c:valAx>
        <c:axId val="53021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4.0956973999999997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19608"/>
        <c:axId val="530435288"/>
      </c:barChart>
      <c:catAx>
        <c:axId val="25851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5288"/>
        <c:crosses val="autoZero"/>
        <c:auto val="1"/>
        <c:lblAlgn val="ctr"/>
        <c:lblOffset val="100"/>
        <c:noMultiLvlLbl val="0"/>
      </c:catAx>
      <c:valAx>
        <c:axId val="5304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1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8586.2749999999996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3216"/>
        <c:axId val="530207728"/>
      </c:barChart>
      <c:catAx>
        <c:axId val="5302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7728"/>
        <c:crosses val="autoZero"/>
        <c:auto val="1"/>
        <c:lblAlgn val="ctr"/>
        <c:lblOffset val="100"/>
        <c:noMultiLvlLbl val="0"/>
      </c:catAx>
      <c:valAx>
        <c:axId val="5302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24.179030999999998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2424"/>
        <c:axId val="523344776"/>
      </c:barChart>
      <c:catAx>
        <c:axId val="5233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4776"/>
        <c:crosses val="autoZero"/>
        <c:auto val="1"/>
        <c:lblAlgn val="ctr"/>
        <c:lblOffset val="100"/>
        <c:noMultiLvlLbl val="0"/>
      </c:catAx>
      <c:valAx>
        <c:axId val="52334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2.5939185999999999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384"/>
        <c:axId val="523341248"/>
      </c:barChart>
      <c:catAx>
        <c:axId val="5233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1248"/>
        <c:crosses val="autoZero"/>
        <c:auto val="1"/>
        <c:lblAlgn val="ctr"/>
        <c:lblOffset val="100"/>
        <c:noMultiLvlLbl val="0"/>
      </c:catAx>
      <c:valAx>
        <c:axId val="5233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323.14325000000002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6856"/>
        <c:axId val="530437248"/>
      </c:barChart>
      <c:catAx>
        <c:axId val="53043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7248"/>
        <c:crosses val="autoZero"/>
        <c:auto val="1"/>
        <c:lblAlgn val="ctr"/>
        <c:lblOffset val="100"/>
        <c:noMultiLvlLbl val="0"/>
      </c:catAx>
      <c:valAx>
        <c:axId val="53043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2.0427398999999999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5680"/>
        <c:axId val="530436464"/>
      </c:barChart>
      <c:catAx>
        <c:axId val="5304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464"/>
        <c:crosses val="autoZero"/>
        <c:auto val="1"/>
        <c:lblAlgn val="ctr"/>
        <c:lblOffset val="100"/>
        <c:noMultiLvlLbl val="0"/>
      </c:catAx>
      <c:valAx>
        <c:axId val="53043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23.597840000000001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112"/>
        <c:axId val="530433720"/>
      </c:barChart>
      <c:catAx>
        <c:axId val="5304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3720"/>
        <c:crosses val="autoZero"/>
        <c:auto val="1"/>
        <c:lblAlgn val="ctr"/>
        <c:lblOffset val="100"/>
        <c:noMultiLvlLbl val="0"/>
      </c:catAx>
      <c:valAx>
        <c:axId val="5304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2.5939185999999999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9992"/>
        <c:axId val="530438424"/>
      </c:barChart>
      <c:catAx>
        <c:axId val="53043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8424"/>
        <c:crosses val="autoZero"/>
        <c:auto val="1"/>
        <c:lblAlgn val="ctr"/>
        <c:lblOffset val="100"/>
        <c:noMultiLvlLbl val="0"/>
      </c:catAx>
      <c:valAx>
        <c:axId val="53043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726.97709999999995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8032"/>
        <c:axId val="530436072"/>
      </c:barChart>
      <c:catAx>
        <c:axId val="53043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072"/>
        <c:crosses val="autoZero"/>
        <c:auto val="1"/>
        <c:lblAlgn val="ctr"/>
        <c:lblOffset val="100"/>
        <c:noMultiLvlLbl val="0"/>
      </c:catAx>
      <c:valAx>
        <c:axId val="53043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17.62743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504"/>
        <c:axId val="530439208"/>
      </c:barChart>
      <c:catAx>
        <c:axId val="5304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9208"/>
        <c:crosses val="autoZero"/>
        <c:auto val="1"/>
        <c:lblAlgn val="ctr"/>
        <c:lblOffset val="100"/>
        <c:noMultiLvlLbl val="0"/>
      </c:catAx>
      <c:valAx>
        <c:axId val="53043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최창현, ID : H1900983)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18일 15:06:29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3136.1777000000002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116.99656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31.890785000000001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73.253</v>
      </c>
      <c r="G8" s="59">
        <f>'DRIs DATA 입력'!G8</f>
        <v>9.65</v>
      </c>
      <c r="H8" s="59">
        <f>'DRIs DATA 입력'!H8</f>
        <v>17.097000000000001</v>
      </c>
      <c r="I8" s="46"/>
      <c r="J8" s="59" t="s">
        <v>216</v>
      </c>
      <c r="K8" s="59">
        <f>'DRIs DATA 입력'!K8</f>
        <v>5.12</v>
      </c>
      <c r="L8" s="59">
        <f>'DRIs DATA 입력'!L8</f>
        <v>22.579000000000001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677.99940000000004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26.219418000000001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4.0956973999999997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323.14325000000002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104.854004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2.5495014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2.0427398999999999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23.597840000000001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2.5939185999999999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726.97709999999995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17.62743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3.1770330000000002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0.75213359999999996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663.11389999999994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1845.5653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8586.2749999999996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4094.5909999999999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91.326080000000005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165.20195000000001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24.179030999999998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18.933706000000001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898.27610000000004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3.5271480000000001E-2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5.3072480000000004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503.625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156.32631000000001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3" sqref="G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297</v>
      </c>
      <c r="G1" s="62" t="s">
        <v>298</v>
      </c>
      <c r="H1" s="61" t="s">
        <v>299</v>
      </c>
    </row>
    <row r="3" spans="1:27" x14ac:dyDescent="0.3">
      <c r="A3" s="71" t="s">
        <v>300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301</v>
      </c>
      <c r="B4" s="69"/>
      <c r="C4" s="69"/>
      <c r="E4" s="66" t="s">
        <v>302</v>
      </c>
      <c r="F4" s="67"/>
      <c r="G4" s="67"/>
      <c r="H4" s="68"/>
      <c r="J4" s="66" t="s">
        <v>303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304</v>
      </c>
      <c r="V4" s="69"/>
      <c r="W4" s="69"/>
      <c r="X4" s="69"/>
      <c r="Y4" s="69"/>
      <c r="Z4" s="69"/>
    </row>
    <row r="5" spans="1:27" x14ac:dyDescent="0.3">
      <c r="A5" s="65"/>
      <c r="B5" s="65" t="s">
        <v>276</v>
      </c>
      <c r="C5" s="65" t="s">
        <v>305</v>
      </c>
      <c r="E5" s="65"/>
      <c r="F5" s="65" t="s">
        <v>306</v>
      </c>
      <c r="G5" s="65" t="s">
        <v>278</v>
      </c>
      <c r="H5" s="65" t="s">
        <v>307</v>
      </c>
      <c r="J5" s="65"/>
      <c r="K5" s="65" t="s">
        <v>308</v>
      </c>
      <c r="L5" s="65" t="s">
        <v>279</v>
      </c>
      <c r="N5" s="65"/>
      <c r="O5" s="65" t="s">
        <v>309</v>
      </c>
      <c r="P5" s="65" t="s">
        <v>310</v>
      </c>
      <c r="Q5" s="65" t="s">
        <v>294</v>
      </c>
      <c r="R5" s="65" t="s">
        <v>311</v>
      </c>
      <c r="S5" s="65" t="s">
        <v>305</v>
      </c>
      <c r="U5" s="65"/>
      <c r="V5" s="65" t="s">
        <v>312</v>
      </c>
      <c r="W5" s="65" t="s">
        <v>313</v>
      </c>
      <c r="X5" s="65" t="s">
        <v>282</v>
      </c>
      <c r="Y5" s="65" t="s">
        <v>314</v>
      </c>
      <c r="Z5" s="65" t="s">
        <v>295</v>
      </c>
    </row>
    <row r="6" spans="1:27" x14ac:dyDescent="0.3">
      <c r="A6" s="65" t="s">
        <v>301</v>
      </c>
      <c r="B6" s="65">
        <v>2200</v>
      </c>
      <c r="C6" s="65">
        <v>3136.1777000000002</v>
      </c>
      <c r="E6" s="65" t="s">
        <v>315</v>
      </c>
      <c r="F6" s="65">
        <v>55</v>
      </c>
      <c r="G6" s="65">
        <v>15</v>
      </c>
      <c r="H6" s="65">
        <v>7</v>
      </c>
      <c r="J6" s="65" t="s">
        <v>315</v>
      </c>
      <c r="K6" s="65">
        <v>0.1</v>
      </c>
      <c r="L6" s="65">
        <v>4</v>
      </c>
      <c r="N6" s="65" t="s">
        <v>290</v>
      </c>
      <c r="O6" s="65">
        <v>50</v>
      </c>
      <c r="P6" s="65">
        <v>60</v>
      </c>
      <c r="Q6" s="65">
        <v>0</v>
      </c>
      <c r="R6" s="65">
        <v>0</v>
      </c>
      <c r="S6" s="65">
        <v>116.99656</v>
      </c>
      <c r="U6" s="65" t="s">
        <v>316</v>
      </c>
      <c r="V6" s="65">
        <v>0</v>
      </c>
      <c r="W6" s="65">
        <v>0</v>
      </c>
      <c r="X6" s="65">
        <v>25</v>
      </c>
      <c r="Y6" s="65">
        <v>0</v>
      </c>
      <c r="Z6" s="65">
        <v>31.890785000000001</v>
      </c>
    </row>
    <row r="7" spans="1:27" x14ac:dyDescent="0.3">
      <c r="E7" s="65" t="s">
        <v>317</v>
      </c>
      <c r="F7" s="65">
        <v>65</v>
      </c>
      <c r="G7" s="65">
        <v>30</v>
      </c>
      <c r="H7" s="65">
        <v>20</v>
      </c>
      <c r="J7" s="65" t="s">
        <v>317</v>
      </c>
      <c r="K7" s="65">
        <v>1</v>
      </c>
      <c r="L7" s="65">
        <v>10</v>
      </c>
    </row>
    <row r="8" spans="1:27" x14ac:dyDescent="0.3">
      <c r="E8" s="65" t="s">
        <v>318</v>
      </c>
      <c r="F8" s="65">
        <v>73.253</v>
      </c>
      <c r="G8" s="65">
        <v>9.65</v>
      </c>
      <c r="H8" s="65">
        <v>17.097000000000001</v>
      </c>
      <c r="J8" s="65" t="s">
        <v>284</v>
      </c>
      <c r="K8" s="65">
        <v>5.12</v>
      </c>
      <c r="L8" s="65">
        <v>22.579000000000001</v>
      </c>
    </row>
    <row r="13" spans="1:27" x14ac:dyDescent="0.3">
      <c r="A13" s="70" t="s">
        <v>319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320</v>
      </c>
      <c r="B14" s="69"/>
      <c r="C14" s="69"/>
      <c r="D14" s="69"/>
      <c r="E14" s="69"/>
      <c r="F14" s="69"/>
      <c r="H14" s="69" t="s">
        <v>285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321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280</v>
      </c>
      <c r="C15" s="65" t="s">
        <v>310</v>
      </c>
      <c r="D15" s="65" t="s">
        <v>282</v>
      </c>
      <c r="E15" s="65" t="s">
        <v>322</v>
      </c>
      <c r="F15" s="65" t="s">
        <v>305</v>
      </c>
      <c r="H15" s="65"/>
      <c r="I15" s="65" t="s">
        <v>323</v>
      </c>
      <c r="J15" s="65" t="s">
        <v>313</v>
      </c>
      <c r="K15" s="65" t="s">
        <v>324</v>
      </c>
      <c r="L15" s="65" t="s">
        <v>322</v>
      </c>
      <c r="M15" s="65" t="s">
        <v>277</v>
      </c>
      <c r="O15" s="65"/>
      <c r="P15" s="65" t="s">
        <v>325</v>
      </c>
      <c r="Q15" s="65" t="s">
        <v>313</v>
      </c>
      <c r="R15" s="65" t="s">
        <v>326</v>
      </c>
      <c r="S15" s="65" t="s">
        <v>327</v>
      </c>
      <c r="T15" s="65" t="s">
        <v>305</v>
      </c>
      <c r="V15" s="65"/>
      <c r="W15" s="65" t="s">
        <v>328</v>
      </c>
      <c r="X15" s="65" t="s">
        <v>313</v>
      </c>
      <c r="Y15" s="65" t="s">
        <v>324</v>
      </c>
      <c r="Z15" s="65" t="s">
        <v>322</v>
      </c>
      <c r="AA15" s="65" t="s">
        <v>305</v>
      </c>
    </row>
    <row r="16" spans="1:27" x14ac:dyDescent="0.3">
      <c r="A16" s="65" t="s">
        <v>329</v>
      </c>
      <c r="B16" s="65">
        <v>530</v>
      </c>
      <c r="C16" s="65">
        <v>750</v>
      </c>
      <c r="D16" s="65">
        <v>0</v>
      </c>
      <c r="E16" s="65">
        <v>3000</v>
      </c>
      <c r="F16" s="65">
        <v>677.99940000000004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26.219418000000001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4.0956973999999997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323.14325000000002</v>
      </c>
    </row>
    <row r="23" spans="1:62" x14ac:dyDescent="0.3">
      <c r="A23" s="70" t="s">
        <v>330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331</v>
      </c>
      <c r="B24" s="69"/>
      <c r="C24" s="69"/>
      <c r="D24" s="69"/>
      <c r="E24" s="69"/>
      <c r="F24" s="69"/>
      <c r="H24" s="69" t="s">
        <v>332</v>
      </c>
      <c r="I24" s="69"/>
      <c r="J24" s="69"/>
      <c r="K24" s="69"/>
      <c r="L24" s="69"/>
      <c r="M24" s="69"/>
      <c r="O24" s="69" t="s">
        <v>333</v>
      </c>
      <c r="P24" s="69"/>
      <c r="Q24" s="69"/>
      <c r="R24" s="69"/>
      <c r="S24" s="69"/>
      <c r="T24" s="69"/>
      <c r="V24" s="69" t="s">
        <v>286</v>
      </c>
      <c r="W24" s="69"/>
      <c r="X24" s="69"/>
      <c r="Y24" s="69"/>
      <c r="Z24" s="69"/>
      <c r="AA24" s="69"/>
      <c r="AC24" s="69" t="s">
        <v>334</v>
      </c>
      <c r="AD24" s="69"/>
      <c r="AE24" s="69"/>
      <c r="AF24" s="69"/>
      <c r="AG24" s="69"/>
      <c r="AH24" s="69"/>
      <c r="AJ24" s="69" t="s">
        <v>335</v>
      </c>
      <c r="AK24" s="69"/>
      <c r="AL24" s="69"/>
      <c r="AM24" s="69"/>
      <c r="AN24" s="69"/>
      <c r="AO24" s="69"/>
      <c r="AQ24" s="69" t="s">
        <v>336</v>
      </c>
      <c r="AR24" s="69"/>
      <c r="AS24" s="69"/>
      <c r="AT24" s="69"/>
      <c r="AU24" s="69"/>
      <c r="AV24" s="69"/>
      <c r="AX24" s="69" t="s">
        <v>287</v>
      </c>
      <c r="AY24" s="69"/>
      <c r="AZ24" s="69"/>
      <c r="BA24" s="69"/>
      <c r="BB24" s="69"/>
      <c r="BC24" s="69"/>
      <c r="BE24" s="69" t="s">
        <v>337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325</v>
      </c>
      <c r="C25" s="65" t="s">
        <v>313</v>
      </c>
      <c r="D25" s="65" t="s">
        <v>338</v>
      </c>
      <c r="E25" s="65" t="s">
        <v>327</v>
      </c>
      <c r="F25" s="65" t="s">
        <v>295</v>
      </c>
      <c r="H25" s="65"/>
      <c r="I25" s="65" t="s">
        <v>280</v>
      </c>
      <c r="J25" s="65" t="s">
        <v>339</v>
      </c>
      <c r="K25" s="65" t="s">
        <v>338</v>
      </c>
      <c r="L25" s="65" t="s">
        <v>322</v>
      </c>
      <c r="M25" s="65" t="s">
        <v>295</v>
      </c>
      <c r="O25" s="65"/>
      <c r="P25" s="65" t="s">
        <v>328</v>
      </c>
      <c r="Q25" s="65" t="s">
        <v>313</v>
      </c>
      <c r="R25" s="65" t="s">
        <v>324</v>
      </c>
      <c r="S25" s="65" t="s">
        <v>283</v>
      </c>
      <c r="T25" s="65" t="s">
        <v>305</v>
      </c>
      <c r="V25" s="65"/>
      <c r="W25" s="65" t="s">
        <v>323</v>
      </c>
      <c r="X25" s="65" t="s">
        <v>340</v>
      </c>
      <c r="Y25" s="65" t="s">
        <v>294</v>
      </c>
      <c r="Z25" s="65" t="s">
        <v>283</v>
      </c>
      <c r="AA25" s="65" t="s">
        <v>305</v>
      </c>
      <c r="AC25" s="65"/>
      <c r="AD25" s="65" t="s">
        <v>280</v>
      </c>
      <c r="AE25" s="65" t="s">
        <v>310</v>
      </c>
      <c r="AF25" s="65" t="s">
        <v>294</v>
      </c>
      <c r="AG25" s="65" t="s">
        <v>283</v>
      </c>
      <c r="AH25" s="65" t="s">
        <v>305</v>
      </c>
      <c r="AJ25" s="65"/>
      <c r="AK25" s="65" t="s">
        <v>280</v>
      </c>
      <c r="AL25" s="65" t="s">
        <v>313</v>
      </c>
      <c r="AM25" s="65" t="s">
        <v>294</v>
      </c>
      <c r="AN25" s="65" t="s">
        <v>283</v>
      </c>
      <c r="AO25" s="65" t="s">
        <v>341</v>
      </c>
      <c r="AQ25" s="65"/>
      <c r="AR25" s="65" t="s">
        <v>312</v>
      </c>
      <c r="AS25" s="65" t="s">
        <v>310</v>
      </c>
      <c r="AT25" s="65" t="s">
        <v>326</v>
      </c>
      <c r="AU25" s="65" t="s">
        <v>322</v>
      </c>
      <c r="AV25" s="65" t="s">
        <v>295</v>
      </c>
      <c r="AX25" s="65"/>
      <c r="AY25" s="65" t="s">
        <v>325</v>
      </c>
      <c r="AZ25" s="65" t="s">
        <v>281</v>
      </c>
      <c r="BA25" s="65" t="s">
        <v>338</v>
      </c>
      <c r="BB25" s="65" t="s">
        <v>292</v>
      </c>
      <c r="BC25" s="65" t="s">
        <v>305</v>
      </c>
      <c r="BE25" s="65"/>
      <c r="BF25" s="65" t="s">
        <v>325</v>
      </c>
      <c r="BG25" s="65" t="s">
        <v>313</v>
      </c>
      <c r="BH25" s="65" t="s">
        <v>282</v>
      </c>
      <c r="BI25" s="65" t="s">
        <v>322</v>
      </c>
      <c r="BJ25" s="65" t="s">
        <v>342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104.854004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2.5495014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2.0427398999999999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23.597840000000001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2.5939185999999999</v>
      </c>
      <c r="AJ26" s="65" t="s">
        <v>343</v>
      </c>
      <c r="AK26" s="65">
        <v>320</v>
      </c>
      <c r="AL26" s="65">
        <v>400</v>
      </c>
      <c r="AM26" s="65">
        <v>0</v>
      </c>
      <c r="AN26" s="65">
        <v>1000</v>
      </c>
      <c r="AO26" s="65">
        <v>726.97709999999995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17.62743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3.1770330000000002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0.75213359999999996</v>
      </c>
    </row>
    <row r="33" spans="1:68" x14ac:dyDescent="0.3">
      <c r="A33" s="70" t="s">
        <v>344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345</v>
      </c>
      <c r="B34" s="69"/>
      <c r="C34" s="69"/>
      <c r="D34" s="69"/>
      <c r="E34" s="69"/>
      <c r="F34" s="69"/>
      <c r="H34" s="69" t="s">
        <v>346</v>
      </c>
      <c r="I34" s="69"/>
      <c r="J34" s="69"/>
      <c r="K34" s="69"/>
      <c r="L34" s="69"/>
      <c r="M34" s="69"/>
      <c r="O34" s="69" t="s">
        <v>347</v>
      </c>
      <c r="P34" s="69"/>
      <c r="Q34" s="69"/>
      <c r="R34" s="69"/>
      <c r="S34" s="69"/>
      <c r="T34" s="69"/>
      <c r="V34" s="69" t="s">
        <v>348</v>
      </c>
      <c r="W34" s="69"/>
      <c r="X34" s="69"/>
      <c r="Y34" s="69"/>
      <c r="Z34" s="69"/>
      <c r="AA34" s="69"/>
      <c r="AC34" s="69" t="s">
        <v>349</v>
      </c>
      <c r="AD34" s="69"/>
      <c r="AE34" s="69"/>
      <c r="AF34" s="69"/>
      <c r="AG34" s="69"/>
      <c r="AH34" s="69"/>
      <c r="AJ34" s="69" t="s">
        <v>288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312</v>
      </c>
      <c r="C35" s="65" t="s">
        <v>281</v>
      </c>
      <c r="D35" s="65" t="s">
        <v>324</v>
      </c>
      <c r="E35" s="65" t="s">
        <v>322</v>
      </c>
      <c r="F35" s="65" t="s">
        <v>350</v>
      </c>
      <c r="H35" s="65"/>
      <c r="I35" s="65" t="s">
        <v>325</v>
      </c>
      <c r="J35" s="65" t="s">
        <v>313</v>
      </c>
      <c r="K35" s="65" t="s">
        <v>324</v>
      </c>
      <c r="L35" s="65" t="s">
        <v>283</v>
      </c>
      <c r="M35" s="65" t="s">
        <v>305</v>
      </c>
      <c r="O35" s="65"/>
      <c r="P35" s="65" t="s">
        <v>280</v>
      </c>
      <c r="Q35" s="65" t="s">
        <v>340</v>
      </c>
      <c r="R35" s="65" t="s">
        <v>338</v>
      </c>
      <c r="S35" s="65" t="s">
        <v>283</v>
      </c>
      <c r="T35" s="65" t="s">
        <v>277</v>
      </c>
      <c r="V35" s="65"/>
      <c r="W35" s="65" t="s">
        <v>325</v>
      </c>
      <c r="X35" s="65" t="s">
        <v>310</v>
      </c>
      <c r="Y35" s="65" t="s">
        <v>324</v>
      </c>
      <c r="Z35" s="65" t="s">
        <v>322</v>
      </c>
      <c r="AA35" s="65" t="s">
        <v>295</v>
      </c>
      <c r="AC35" s="65"/>
      <c r="AD35" s="65" t="s">
        <v>325</v>
      </c>
      <c r="AE35" s="65" t="s">
        <v>340</v>
      </c>
      <c r="AF35" s="65" t="s">
        <v>338</v>
      </c>
      <c r="AG35" s="65" t="s">
        <v>322</v>
      </c>
      <c r="AH35" s="65" t="s">
        <v>277</v>
      </c>
      <c r="AJ35" s="65"/>
      <c r="AK35" s="65" t="s">
        <v>325</v>
      </c>
      <c r="AL35" s="65" t="s">
        <v>313</v>
      </c>
      <c r="AM35" s="65" t="s">
        <v>282</v>
      </c>
      <c r="AN35" s="65" t="s">
        <v>292</v>
      </c>
      <c r="AO35" s="65" t="s">
        <v>295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663.11389999999994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1845.5653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8586.2749999999996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4094.5909999999999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91.326080000000005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165.20195000000001</v>
      </c>
    </row>
    <row r="43" spans="1:68" x14ac:dyDescent="0.3">
      <c r="A43" s="70" t="s">
        <v>351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352</v>
      </c>
      <c r="B44" s="69"/>
      <c r="C44" s="69"/>
      <c r="D44" s="69"/>
      <c r="E44" s="69"/>
      <c r="F44" s="69"/>
      <c r="H44" s="69" t="s">
        <v>353</v>
      </c>
      <c r="I44" s="69"/>
      <c r="J44" s="69"/>
      <c r="K44" s="69"/>
      <c r="L44" s="69"/>
      <c r="M44" s="69"/>
      <c r="O44" s="69" t="s">
        <v>354</v>
      </c>
      <c r="P44" s="69"/>
      <c r="Q44" s="69"/>
      <c r="R44" s="69"/>
      <c r="S44" s="69"/>
      <c r="T44" s="69"/>
      <c r="V44" s="69" t="s">
        <v>291</v>
      </c>
      <c r="W44" s="69"/>
      <c r="X44" s="69"/>
      <c r="Y44" s="69"/>
      <c r="Z44" s="69"/>
      <c r="AA44" s="69"/>
      <c r="AC44" s="69" t="s">
        <v>355</v>
      </c>
      <c r="AD44" s="69"/>
      <c r="AE44" s="69"/>
      <c r="AF44" s="69"/>
      <c r="AG44" s="69"/>
      <c r="AH44" s="69"/>
      <c r="AJ44" s="69" t="s">
        <v>356</v>
      </c>
      <c r="AK44" s="69"/>
      <c r="AL44" s="69"/>
      <c r="AM44" s="69"/>
      <c r="AN44" s="69"/>
      <c r="AO44" s="69"/>
      <c r="AQ44" s="69" t="s">
        <v>357</v>
      </c>
      <c r="AR44" s="69"/>
      <c r="AS44" s="69"/>
      <c r="AT44" s="69"/>
      <c r="AU44" s="69"/>
      <c r="AV44" s="69"/>
      <c r="AX44" s="69" t="s">
        <v>358</v>
      </c>
      <c r="AY44" s="69"/>
      <c r="AZ44" s="69"/>
      <c r="BA44" s="69"/>
      <c r="BB44" s="69"/>
      <c r="BC44" s="69"/>
      <c r="BE44" s="69" t="s">
        <v>359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280</v>
      </c>
      <c r="C45" s="65" t="s">
        <v>313</v>
      </c>
      <c r="D45" s="65" t="s">
        <v>338</v>
      </c>
      <c r="E45" s="65" t="s">
        <v>322</v>
      </c>
      <c r="F45" s="65" t="s">
        <v>305</v>
      </c>
      <c r="H45" s="65"/>
      <c r="I45" s="65" t="s">
        <v>325</v>
      </c>
      <c r="J45" s="65" t="s">
        <v>281</v>
      </c>
      <c r="K45" s="65" t="s">
        <v>338</v>
      </c>
      <c r="L45" s="65" t="s">
        <v>322</v>
      </c>
      <c r="M45" s="65" t="s">
        <v>342</v>
      </c>
      <c r="O45" s="65"/>
      <c r="P45" s="65" t="s">
        <v>325</v>
      </c>
      <c r="Q45" s="65" t="s">
        <v>281</v>
      </c>
      <c r="R45" s="65" t="s">
        <v>338</v>
      </c>
      <c r="S45" s="65" t="s">
        <v>283</v>
      </c>
      <c r="T45" s="65" t="s">
        <v>305</v>
      </c>
      <c r="V45" s="65"/>
      <c r="W45" s="65" t="s">
        <v>325</v>
      </c>
      <c r="X45" s="65" t="s">
        <v>281</v>
      </c>
      <c r="Y45" s="65" t="s">
        <v>338</v>
      </c>
      <c r="Z45" s="65" t="s">
        <v>292</v>
      </c>
      <c r="AA45" s="65" t="s">
        <v>277</v>
      </c>
      <c r="AC45" s="65"/>
      <c r="AD45" s="65" t="s">
        <v>280</v>
      </c>
      <c r="AE45" s="65" t="s">
        <v>313</v>
      </c>
      <c r="AF45" s="65" t="s">
        <v>324</v>
      </c>
      <c r="AG45" s="65" t="s">
        <v>314</v>
      </c>
      <c r="AH45" s="65" t="s">
        <v>342</v>
      </c>
      <c r="AJ45" s="65"/>
      <c r="AK45" s="65" t="s">
        <v>328</v>
      </c>
      <c r="AL45" s="65" t="s">
        <v>360</v>
      </c>
      <c r="AM45" s="65" t="s">
        <v>282</v>
      </c>
      <c r="AN45" s="65" t="s">
        <v>314</v>
      </c>
      <c r="AO45" s="65" t="s">
        <v>295</v>
      </c>
      <c r="AQ45" s="65"/>
      <c r="AR45" s="65" t="s">
        <v>325</v>
      </c>
      <c r="AS45" s="65" t="s">
        <v>313</v>
      </c>
      <c r="AT45" s="65" t="s">
        <v>324</v>
      </c>
      <c r="AU45" s="65" t="s">
        <v>283</v>
      </c>
      <c r="AV45" s="65" t="s">
        <v>305</v>
      </c>
      <c r="AX45" s="65"/>
      <c r="AY45" s="65" t="s">
        <v>328</v>
      </c>
      <c r="AZ45" s="65" t="s">
        <v>340</v>
      </c>
      <c r="BA45" s="65" t="s">
        <v>324</v>
      </c>
      <c r="BB45" s="65" t="s">
        <v>283</v>
      </c>
      <c r="BC45" s="65" t="s">
        <v>305</v>
      </c>
      <c r="BE45" s="65"/>
      <c r="BF45" s="65" t="s">
        <v>328</v>
      </c>
      <c r="BG45" s="65" t="s">
        <v>281</v>
      </c>
      <c r="BH45" s="65" t="s">
        <v>294</v>
      </c>
      <c r="BI45" s="65" t="s">
        <v>327</v>
      </c>
      <c r="BJ45" s="65" t="s">
        <v>350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24.179030999999998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18.933706000000001</v>
      </c>
      <c r="O46" s="65" t="s">
        <v>361</v>
      </c>
      <c r="P46" s="65">
        <v>600</v>
      </c>
      <c r="Q46" s="65">
        <v>800</v>
      </c>
      <c r="R46" s="65">
        <v>0</v>
      </c>
      <c r="S46" s="65">
        <v>10000</v>
      </c>
      <c r="T46" s="65">
        <v>898.27610000000004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3.5271480000000001E-2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5.3072480000000004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503.625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156.32631000000001</v>
      </c>
      <c r="AX46" s="65" t="s">
        <v>289</v>
      </c>
      <c r="AY46" s="65"/>
      <c r="AZ46" s="65"/>
      <c r="BA46" s="65"/>
      <c r="BB46" s="65"/>
      <c r="BC46" s="65"/>
      <c r="BE46" s="65" t="s">
        <v>362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363</v>
      </c>
      <c r="B2" s="61" t="s">
        <v>364</v>
      </c>
      <c r="C2" s="61" t="s">
        <v>365</v>
      </c>
      <c r="D2" s="61">
        <v>60</v>
      </c>
      <c r="E2" s="61">
        <v>3136.1777000000002</v>
      </c>
      <c r="F2" s="61">
        <v>501.27886999999998</v>
      </c>
      <c r="G2" s="61">
        <v>66.037575000000004</v>
      </c>
      <c r="H2" s="61">
        <v>28.944455999999999</v>
      </c>
      <c r="I2" s="61">
        <v>37.093116999999999</v>
      </c>
      <c r="J2" s="61">
        <v>116.99656</v>
      </c>
      <c r="K2" s="61">
        <v>58.399548000000003</v>
      </c>
      <c r="L2" s="61">
        <v>58.597009999999997</v>
      </c>
      <c r="M2" s="61">
        <v>31.890785000000001</v>
      </c>
      <c r="N2" s="61">
        <v>3.5482361</v>
      </c>
      <c r="O2" s="61">
        <v>16.310151999999999</v>
      </c>
      <c r="P2" s="61">
        <v>989.10090000000002</v>
      </c>
      <c r="Q2" s="61">
        <v>35.05453</v>
      </c>
      <c r="R2" s="61">
        <v>677.99940000000004</v>
      </c>
      <c r="S2" s="61">
        <v>121.05956</v>
      </c>
      <c r="T2" s="61">
        <v>6683.2782999999999</v>
      </c>
      <c r="U2" s="61">
        <v>4.0956973999999997</v>
      </c>
      <c r="V2" s="61">
        <v>26.219418000000001</v>
      </c>
      <c r="W2" s="61">
        <v>323.14325000000002</v>
      </c>
      <c r="X2" s="61">
        <v>104.854004</v>
      </c>
      <c r="Y2" s="61">
        <v>2.5495014</v>
      </c>
      <c r="Z2" s="61">
        <v>2.0427398999999999</v>
      </c>
      <c r="AA2" s="61">
        <v>23.597840000000001</v>
      </c>
      <c r="AB2" s="61">
        <v>2.5939185999999999</v>
      </c>
      <c r="AC2" s="61">
        <v>726.97709999999995</v>
      </c>
      <c r="AD2" s="61">
        <v>17.62743</v>
      </c>
      <c r="AE2" s="61">
        <v>3.1770330000000002</v>
      </c>
      <c r="AF2" s="61">
        <v>0.75213359999999996</v>
      </c>
      <c r="AG2" s="61">
        <v>663.11389999999994</v>
      </c>
      <c r="AH2" s="61">
        <v>378.69690000000003</v>
      </c>
      <c r="AI2" s="61">
        <v>284.41699999999997</v>
      </c>
      <c r="AJ2" s="61">
        <v>1845.5653</v>
      </c>
      <c r="AK2" s="61">
        <v>8586.2749999999996</v>
      </c>
      <c r="AL2" s="61">
        <v>91.326080000000005</v>
      </c>
      <c r="AM2" s="61">
        <v>4094.5909999999999</v>
      </c>
      <c r="AN2" s="61">
        <v>165.20195000000001</v>
      </c>
      <c r="AO2" s="61">
        <v>24.179030999999998</v>
      </c>
      <c r="AP2" s="61">
        <v>14.2556095</v>
      </c>
      <c r="AQ2" s="61">
        <v>9.9234209999999994</v>
      </c>
      <c r="AR2" s="61">
        <v>18.933706000000001</v>
      </c>
      <c r="AS2" s="61">
        <v>898.27610000000004</v>
      </c>
      <c r="AT2" s="61">
        <v>3.5271480000000001E-2</v>
      </c>
      <c r="AU2" s="61">
        <v>5.3072480000000004</v>
      </c>
      <c r="AV2" s="61">
        <v>503.625</v>
      </c>
      <c r="AW2" s="61">
        <v>156.32631000000001</v>
      </c>
      <c r="AX2" s="61">
        <v>0.19095187</v>
      </c>
      <c r="AY2" s="61">
        <v>3.1035252</v>
      </c>
      <c r="AZ2" s="61">
        <v>535.16510000000005</v>
      </c>
      <c r="BA2" s="61">
        <v>56.647007000000002</v>
      </c>
      <c r="BB2" s="61">
        <v>16.957691000000001</v>
      </c>
      <c r="BC2" s="61">
        <v>21.186979999999998</v>
      </c>
      <c r="BD2" s="61">
        <v>18.494204</v>
      </c>
      <c r="BE2" s="61">
        <v>0.92566720000000002</v>
      </c>
      <c r="BF2" s="61">
        <v>5.1303625000000004</v>
      </c>
      <c r="BG2" s="61">
        <v>1.1518281E-3</v>
      </c>
      <c r="BH2" s="61">
        <v>1.4457819E-3</v>
      </c>
      <c r="BI2" s="61">
        <v>2.5313925000000001E-3</v>
      </c>
      <c r="BJ2" s="61">
        <v>4.4323515000000001E-2</v>
      </c>
      <c r="BK2" s="61">
        <v>8.8602166000000004E-5</v>
      </c>
      <c r="BL2" s="61">
        <v>0.25175514999999998</v>
      </c>
      <c r="BM2" s="61">
        <v>3.536438</v>
      </c>
      <c r="BN2" s="61">
        <v>0.98055239999999999</v>
      </c>
      <c r="BO2" s="61">
        <v>82.535065000000003</v>
      </c>
      <c r="BP2" s="61">
        <v>10.461491000000001</v>
      </c>
      <c r="BQ2" s="61">
        <v>21.908842</v>
      </c>
      <c r="BR2" s="61">
        <v>91.771569999999997</v>
      </c>
      <c r="BS2" s="61">
        <v>76.60857</v>
      </c>
      <c r="BT2" s="61">
        <v>12.433567999999999</v>
      </c>
      <c r="BU2" s="61">
        <v>4.4039104000000003E-2</v>
      </c>
      <c r="BV2" s="61">
        <v>5.2070163000000003E-2</v>
      </c>
      <c r="BW2" s="61">
        <v>0.79132765999999999</v>
      </c>
      <c r="BX2" s="61">
        <v>1.7973372999999999</v>
      </c>
      <c r="BY2" s="61">
        <v>0.20011859000000001</v>
      </c>
      <c r="BZ2" s="61">
        <v>1.0038891E-3</v>
      </c>
      <c r="CA2" s="61">
        <v>1.6717708</v>
      </c>
      <c r="CB2" s="61">
        <v>2.6785051000000001E-2</v>
      </c>
      <c r="CC2" s="61">
        <v>0.19614933000000001</v>
      </c>
      <c r="CD2" s="61">
        <v>2.2884470000000001</v>
      </c>
      <c r="CE2" s="61">
        <v>6.344023E-2</v>
      </c>
      <c r="CF2" s="61">
        <v>0.21000442999999999</v>
      </c>
      <c r="CG2" s="61">
        <v>4.9500000000000003E-7</v>
      </c>
      <c r="CH2" s="61">
        <v>2.2462587999999999E-2</v>
      </c>
      <c r="CI2" s="61">
        <v>2.5339692000000001E-3</v>
      </c>
      <c r="CJ2" s="61">
        <v>5.3076467999999997</v>
      </c>
      <c r="CK2" s="61">
        <v>1.7901317999999999E-2</v>
      </c>
      <c r="CL2" s="61">
        <v>0.96485114000000005</v>
      </c>
      <c r="CM2" s="61">
        <v>3.5578945000000002</v>
      </c>
      <c r="CN2" s="61">
        <v>3952.9328999999998</v>
      </c>
      <c r="CO2" s="61">
        <v>6658.7529999999997</v>
      </c>
      <c r="CP2" s="61">
        <v>3703.7667999999999</v>
      </c>
      <c r="CQ2" s="61">
        <v>1429.5764999999999</v>
      </c>
      <c r="CR2" s="61">
        <v>830.79349999999999</v>
      </c>
      <c r="CS2" s="61">
        <v>740.98379999999997</v>
      </c>
      <c r="CT2" s="61">
        <v>3852.2157999999999</v>
      </c>
      <c r="CU2" s="61">
        <v>2169.2712000000001</v>
      </c>
      <c r="CV2" s="61">
        <v>2286.6725999999999</v>
      </c>
      <c r="CW2" s="61">
        <v>2451.5563999999999</v>
      </c>
      <c r="CX2" s="61">
        <v>676.30309999999997</v>
      </c>
      <c r="CY2" s="61">
        <v>5081.9120000000003</v>
      </c>
      <c r="CZ2" s="61">
        <v>2161.8420000000001</v>
      </c>
      <c r="DA2" s="61">
        <v>5710.8257000000003</v>
      </c>
      <c r="DB2" s="61">
        <v>5663.81</v>
      </c>
      <c r="DC2" s="61">
        <v>7582.8119999999999</v>
      </c>
      <c r="DD2" s="61">
        <v>12568.84</v>
      </c>
      <c r="DE2" s="61">
        <v>2744.8063999999999</v>
      </c>
      <c r="DF2" s="61">
        <v>6636.2550000000001</v>
      </c>
      <c r="DG2" s="61">
        <v>2866.8175999999999</v>
      </c>
      <c r="DH2" s="61">
        <v>179.51532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56.647007000000002</v>
      </c>
      <c r="B6">
        <f>BB2</f>
        <v>16.957691000000001</v>
      </c>
      <c r="C6">
        <f>BC2</f>
        <v>21.186979999999998</v>
      </c>
      <c r="D6">
        <f>BD2</f>
        <v>18.494204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22300</v>
      </c>
      <c r="C2" s="56">
        <f ca="1">YEAR(TODAY())-YEAR(B2)+IF(TODAY()&gt;=DATE(YEAR(TODAY()),MONTH(B2),DAY(B2)),0,-1)</f>
        <v>60</v>
      </c>
      <c r="E2" s="52">
        <v>171.7</v>
      </c>
      <c r="F2" s="53" t="s">
        <v>39</v>
      </c>
      <c r="G2" s="52">
        <v>67.7</v>
      </c>
      <c r="H2" s="51" t="s">
        <v>41</v>
      </c>
      <c r="I2" s="72">
        <f>ROUND(G3/E3^2,1)</f>
        <v>23</v>
      </c>
    </row>
    <row r="3" spans="1:9" x14ac:dyDescent="0.3">
      <c r="E3" s="51">
        <f>E2/100</f>
        <v>1.7169999999999999</v>
      </c>
      <c r="F3" s="51" t="s">
        <v>40</v>
      </c>
      <c r="G3" s="51">
        <f>G2</f>
        <v>67.7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최창현, ID : H1900983)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18일 15:06:29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Z18" sqref="Z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171.7</v>
      </c>
      <c r="L12" s="129"/>
      <c r="M12" s="122">
        <f>'개인정보 및 신체계측 입력'!G2</f>
        <v>67.7</v>
      </c>
      <c r="N12" s="123"/>
      <c r="O12" s="118" t="s">
        <v>271</v>
      </c>
      <c r="P12" s="112"/>
      <c r="Q12" s="115">
        <f>'개인정보 및 신체계측 입력'!I2</f>
        <v>23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최창현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73.253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9.65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17.097000000000001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0.9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22.6</v>
      </c>
      <c r="L71" s="36" t="s">
        <v>53</v>
      </c>
      <c r="M71" s="36">
        <f>ROUND('DRIs DATA'!K8,1)</f>
        <v>5.0999999999999996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90.4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218.5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104.85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172.93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82.89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572.41999999999996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241.79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2021-11-18T06:19:12Z</dcterms:modified>
</cp:coreProperties>
</file>