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cc\Desktop\(제목없음)\"/>
    </mc:Choice>
  </mc:AlternateContent>
  <bookViews>
    <workbookView xWindow="0" yWindow="0" windowWidth="21570" windowHeight="777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F10" i="7" l="1"/>
  <c r="BG46" i="2"/>
  <c r="BH46" i="2"/>
  <c r="BI46" i="2"/>
  <c r="BJ46" i="2"/>
  <c r="BF46" i="2"/>
  <c r="AZ46" i="2"/>
  <c r="BA46" i="2"/>
  <c r="BB46" i="2"/>
  <c r="BC46" i="2"/>
  <c r="AY46" i="2"/>
  <c r="BJ26" i="2"/>
  <c r="AV46" i="2"/>
  <c r="AO46" i="2"/>
  <c r="AH46" i="2"/>
  <c r="AO36" i="2"/>
  <c r="AH36" i="2"/>
  <c r="BC26" i="2"/>
  <c r="AV26" i="2"/>
  <c r="AO26" i="2"/>
  <c r="AA46" i="2"/>
  <c r="T46" i="2"/>
  <c r="M46" i="2"/>
  <c r="F46" i="2"/>
  <c r="AA36" i="2"/>
  <c r="T36" i="2"/>
  <c r="M36" i="2"/>
  <c r="F36" i="2"/>
  <c r="AH26" i="2"/>
  <c r="AA26" i="2"/>
  <c r="T26" i="2"/>
  <c r="M26" i="2"/>
  <c r="F26" i="2"/>
  <c r="AA16" i="2"/>
  <c r="T16" i="2"/>
  <c r="M16" i="2"/>
  <c r="F16" i="2"/>
  <c r="Z6" i="2"/>
  <c r="S6" i="2"/>
  <c r="L8" i="2"/>
  <c r="K8" i="2"/>
  <c r="G8" i="2"/>
  <c r="H8" i="2"/>
  <c r="F8" i="2"/>
  <c r="C6" i="2"/>
  <c r="B6" i="2"/>
  <c r="H1" i="2"/>
  <c r="G1" i="2"/>
  <c r="B1" i="2"/>
  <c r="A1" i="2"/>
  <c r="I36" i="7" l="1"/>
  <c r="I208" i="7"/>
  <c r="Q120" i="7" l="1"/>
  <c r="F120" i="7"/>
  <c r="K12" i="7" l="1"/>
  <c r="C2" i="4"/>
  <c r="F12" i="7" s="1"/>
  <c r="M12" i="7"/>
  <c r="F196" i="7" l="1"/>
  <c r="Q171" i="7"/>
  <c r="F171" i="7"/>
  <c r="Q93" i="7"/>
  <c r="F93" i="7"/>
  <c r="M71" i="7"/>
  <c r="K71" i="7"/>
  <c r="I41" i="7"/>
  <c r="I46" i="7"/>
  <c r="F14" i="7"/>
  <c r="L4" i="6"/>
  <c r="E2" i="6"/>
  <c r="B6" i="5" l="1"/>
  <c r="C6" i="5"/>
  <c r="D6" i="5"/>
  <c r="A6" i="5"/>
  <c r="O68" i="7" l="1"/>
  <c r="M68" i="7"/>
  <c r="K68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<sst xmlns="http://schemas.openxmlformats.org/spreadsheetml/2006/main" count="692" uniqueCount="337">
  <si>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</si>
  <si>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</si>
  <si>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</si>
  <si>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</si>
  <si>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</si>
  <si>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</si>
  <si>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</si>
  <si>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</si>
  <si>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</si>
  <si>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</si>
  <si>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</si>
  <si>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</si>
  <si>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</si>
  <si>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</si>
  <si>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</si>
  <si>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</si>
  <si>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</si>
  <si>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</si>
  <si>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</si>
  <si>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</si>
  <si>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</si>
  <si>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</si>
  <si>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</si>
  <si>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</si>
  <si>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</si>
  <si>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</si>
  <si>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</si>
  <si>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</si>
  <si>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</si>
  <si>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</si>
  <si>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</si>
  <si>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</si>
  <si>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</si>
  <si>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</si>
  <si>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</si>
  <si>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</si>
  <si>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</si>
  <si>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</si>
  <si>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</si>
  <si>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cm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</si>
  <si>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</si>
  <si>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</si>
  <si>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</si>
  <si>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</si>
  <si>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</si>
  <si>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</si>
  <si>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</si>
  <si>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</si>
  <si>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</si>
  <si>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</si>
  <si>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</si>
  <si>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</si>
  <si>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</si>
  <si>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</si>
  <si>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</si>
  <si>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</si>
  <si>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</si>
  <si>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</si>
  <si>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</si>
  <si>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</si>
  <si>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</si>
  <si>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</si>
  <si>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</si>
  <si>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</si>
  <si>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</si>
  <si>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</si>
  <si>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</si>
  <si>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</si>
  <si>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</si>
  <si>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</si>
  <si>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</si>
  <si>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</si>
  <si>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</si>
  <si>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</si>
  <si>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</si>
  <si>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</si>
  <si>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</si>
  <si>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</si>
  <si>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</si>
  <si>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</si>
  <si>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</si>
  <si>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</si>
  <si>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</si>
  <si>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</si>
  <si>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</si>
  <si>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</si>
  <si>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</si>
  <si>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</si>
  <si>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</si>
  <si>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</si>
  <si>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</si>
  <si>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</si>
  <si>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</si>
  <si>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</si>
  <si>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</si>
  <si>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</si>
  <si>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</si>
  <si>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</si>
  <si>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</si>
  <si>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</si>
  <si>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</si>
  <si>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</si>
  <si>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</si>
  <si>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</si>
  <si>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</si>
  <si>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</si>
  <si>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</si>
  <si>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</si>
  <si>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</si>
  <si>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</si>
  <si>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</si>
  <si>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</si>
  <si>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</si>
  <si>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</si>
  <si>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</si>
  <si>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</si>
  <si>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</si>
  <si>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</si>
  <si>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</si>
  <si>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</si>
  <si>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</si>
  <si>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</si>
  <si>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</si>
  <si>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</si>
  <si>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</si>
  <si>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</si>
  <si>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</si>
  <si>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</si>
  <si>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</si>
  <si>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</si>
  <si>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</si>
  <si>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</si>
  <si>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</si>
  <si>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</si>
  <si>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</si>
  <si>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</si>
  <si>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</si>
  <si>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</si>
  <si>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</si>
  <si>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</si>
  <si>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</si>
  <si>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</si>
  <si>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</si>
  <si>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</si>
  <si>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</si>
  <si>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</si>
  <si>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</si>
  <si>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</si>
  <si>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</si>
  <si>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</si>
  <si>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</si>
  <si>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</si>
  <si>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</si>
  <si>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</si>
  <si>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</si>
  <si>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</si>
  <si>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</si>
  <si>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</si>
  <si>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</si>
  <si>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</si>
  <si>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</si>
  <si>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</si>
  <si>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</si>
  <si>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</si>
  <si>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</si>
  <si>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</si>
  <si>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</si>
  <si>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</si>
  <si>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</si>
  <si>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</si>
  <si>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</si>
  <si>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</si>
  <si>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</si>
  <si>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</si>
  <si>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</si>
  <si>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</si>
  <si>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</si>
  <si>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</si>
  <si>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</si>
  <si>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</si>
  <si>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</si>
  <si>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</si>
  <si>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</si>
  <si>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</si>
  <si>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</si>
  <si>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</si>
  <si>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</si>
  <si>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</si>
  <si>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</si>
  <si>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</si>
  <si>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</si>
  <si>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</si>
  <si>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</si>
  <si>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</si>
  <si>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</si>
  <si>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</si>
  <si>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</si>
  <si>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</si>
  <si>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</si>
  <si>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</si>
  <si>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</si>
  <si>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</si>
  <si>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</si>
  <si>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</si>
  <si>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</si>
  <si>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</si>
  <si>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</si>
  <si>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</si>
  <si>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</si>
  <si>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</si>
  <si>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</si>
  <si>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</si>
  <si>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</si>
  <si>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</si>
  <si>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</si>
  <si>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</si>
  <si>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</si>
  <si>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</si>
  <si>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</si>
  <si>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</si>
  <si>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</si>
  <si>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</si>
  <si>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</si>
  <si>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</si>
  <si>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</si>
  <si>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</si>
  <si>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</si>
  <si>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</si>
  <si>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</si>
  <si>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</si>
  <si>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</si>
  <si>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</si>
  <si>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</si>
  <si>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</si>
  <si>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</si>
  <si>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</si>
  <si>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</si>
  <si>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</si>
  <si>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</si>
  <si>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</si>
  <si>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</si>
  <si>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</si>
  <si>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</si>
  <si>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</si>
  <si>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</si>
  <si>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</si>
  <si>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</si>
  <si>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</si>
  <si>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</si>
  <si>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</si>
  <si>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</si>
  <si>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</si>
  <si>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</si>
  <si>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</si>
  <si>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</si>
  <si>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</si>
  <si>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</si>
  <si>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</si>
  <si>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</si>
  <si>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</si>
  <si>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</si>
  <si>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</si>
  <si>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</si>
  <si>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</si>
  <si>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</si>
  <si>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</si>
  <si>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</si>
  <si>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</si>
  <si>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</si>
  <si>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</si>
  <si>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</si>
  <si>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</si>
  <si>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</si>
  <si>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</si>
  <si>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</si>
  <si>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</si>
  <si>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정보</t>
    <phoneticPr fontId="1" type="noConversion"/>
  </si>
  <si>
    <t>에너지(kcal)</t>
    <phoneticPr fontId="1" type="noConversion"/>
  </si>
  <si>
    <t>열량영양소</t>
    <phoneticPr fontId="1" type="noConversion"/>
  </si>
  <si>
    <t>불포화지방산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</si>
  <si>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</si>
  <si>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</si>
  <si>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</si>
  <si>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</si>
  <si>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</si>
  <si>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</si>
  <si>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</si>
  <si>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</si>
  <si>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</si>
  <si>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</si>
  <si>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</si>
  <si>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적정비율(최대)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</si>
  <si>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</si>
  <si>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</si>
  <si>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</si>
  <si>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</si>
  <si>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</si>
  <si>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</si>
  <si>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</si>
  <si>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니아신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</si>
  <si>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</si>
  <si>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</si>
  <si>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</si>
  <si>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</si>
  <si>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엽산(μg DFE/일)</t>
    <phoneticPr fontId="1" type="noConversion"/>
  </si>
  <si>
    <t>다량 무기질</t>
    <phoneticPr fontId="1" type="noConversion"/>
  </si>
  <si>
    <t>염소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</si>
  <si>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</si>
  <si>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</si>
  <si>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</si>
  <si>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아연</t>
    <phoneticPr fontId="1" type="noConversion"/>
  </si>
  <si>
    <t>구리</t>
    <phoneticPr fontId="1" type="noConversion"/>
  </si>
  <si>
    <t>망간</t>
    <phoneticPr fontId="1" type="noConversion"/>
  </si>
  <si>
    <t>몰리브덴</t>
    <phoneticPr fontId="1" type="noConversion"/>
  </si>
  <si>
    <t>크롬</t>
    <phoneticPr fontId="1" type="noConversion"/>
  </si>
  <si>
    <t>구리(ug/일)</t>
    <phoneticPr fontId="1" type="noConversion"/>
  </si>
  <si>
    <t>몰리브덴(ug/일)</t>
    <phoneticPr fontId="1" type="noConversion"/>
  </si>
  <si>
    <t>크롬(ug/일)</t>
    <phoneticPr fontId="1" type="noConversion"/>
  </si>
  <si>
    <t>출력시각</t>
    <phoneticPr fontId="1" type="noConversion"/>
  </si>
  <si>
    <t>다량영양소</t>
    <phoneticPr fontId="1" type="noConversion"/>
  </si>
  <si>
    <t>식이섬유</t>
    <phoneticPr fontId="1" type="noConversion"/>
  </si>
  <si>
    <t>단백질(g/일)</t>
    <phoneticPr fontId="1" type="noConversion"/>
  </si>
  <si>
    <t>비타민D</t>
    <phoneticPr fontId="1" type="noConversion"/>
  </si>
  <si>
    <t>비타민K</t>
    <phoneticPr fontId="1" type="noConversion"/>
  </si>
  <si>
    <t>비타민A(μg RAE/일)</t>
    <phoneticPr fontId="1" type="noConversion"/>
  </si>
  <si>
    <t>티아민</t>
    <phoneticPr fontId="1" type="noConversion"/>
  </si>
  <si>
    <t>비타민B6</t>
    <phoneticPr fontId="1" type="noConversion"/>
  </si>
  <si>
    <t>인</t>
    <phoneticPr fontId="1" type="noConversion"/>
  </si>
  <si>
    <t>칼륨</t>
    <phoneticPr fontId="1" type="noConversion"/>
  </si>
  <si>
    <t>불소</t>
    <phoneticPr fontId="1" type="noConversion"/>
  </si>
  <si>
    <t>요오드</t>
    <phoneticPr fontId="1" type="noConversion"/>
  </si>
  <si>
    <t>셀레늄</t>
    <phoneticPr fontId="1" type="noConversion"/>
  </si>
  <si>
    <t>F</t>
  </si>
  <si>
    <t>(설문지 : FFQ 95문항 설문지, 사용자 : 김유선, ID : H1900984)</t>
  </si>
  <si>
    <t>2021년 11월 18일 15:08:05</t>
  </si>
  <si>
    <t>H1900984</t>
  </si>
  <si>
    <t>김유선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</si>
</sst>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2">
    <xf numFmtId="0" fontId="0" fillId="0" borderId="0">
      <alignment vertical="center"/>
    </xf>
    <xf numFmtId="0" fontId="18" fillId="0" borderId="0">
      <alignment vertical="center"/>
    </xf>
  </cellStyleXfs>
  <cellXfs count="159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horizontal="center"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76" fontId="0" fillId="0" borderId="1" xfId="0" applyNumberFormat="1" applyBorder="1" applyAlignment="1">
      <alignment horizontal="center"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3" borderId="0" xfId="0" applyNumberFormat="1" applyFill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0" fillId="0" borderId="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12" fillId="4" borderId="0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0" fillId="0" borderId="11" xfId="0" applyBorder="1" applyAlignment="1">
      <alignment horizontal="left" vertical="center"/>
    </xf>
    <xf numFmtId="0" fontId="11" fillId="0" borderId="11" xfId="0" applyFont="1" applyBorder="1" applyAlignment="1">
      <alignment horizontal="left" vertical="center"/>
    </xf>
    <xf numFmtId="0" fontId="2" fillId="0" borderId="11" xfId="0" applyFont="1" applyBorder="1" applyAlignment="1">
      <alignment horizontal="right" vertical="center"/>
    </xf>
    <xf numFmtId="0" fontId="2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40.483130000000003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3920"/>
        <c:axId val="258521960"/>
      </c:barChart>
      <c:catAx>
        <c:axId val="258523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1960"/>
        <c:crosses val="autoZero"/>
        <c:auto val="1"/>
        <c:lblAlgn val="ctr"/>
        <c:lblOffset val="100"/>
        <c:noMultiLvlLbl val="0"/>
      </c:catAx>
      <c:valAx>
        <c:axId val="258521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3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1.1629328000000001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9008"/>
        <c:axId val="530916264"/>
      </c:barChart>
      <c:catAx>
        <c:axId val="53091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6264"/>
        <c:crosses val="autoZero"/>
        <c:auto val="1"/>
        <c:lblAlgn val="ctr"/>
        <c:lblOffset val="100"/>
        <c:noMultiLvlLbl val="0"/>
      </c:catAx>
      <c:valAx>
        <c:axId val="5309162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90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2.6287509999999998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1952"/>
        <c:axId val="530919400"/>
      </c:barChart>
      <c:catAx>
        <c:axId val="530911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9400"/>
        <c:crosses val="autoZero"/>
        <c:auto val="1"/>
        <c:lblAlgn val="ctr"/>
        <c:lblOffset val="100"/>
        <c:noMultiLvlLbl val="0"/>
      </c:catAx>
      <c:valAx>
        <c:axId val="5309194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1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664.53394000000003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8616"/>
        <c:axId val="530917440"/>
      </c:barChart>
      <c:catAx>
        <c:axId val="5309186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440"/>
        <c:crosses val="autoZero"/>
        <c:auto val="1"/>
        <c:lblAlgn val="ctr"/>
        <c:lblOffset val="100"/>
        <c:noMultiLvlLbl val="0"/>
      </c:catAx>
      <c:valAx>
        <c:axId val="53091744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86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1626.9286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872"/>
        <c:axId val="530917832"/>
      </c:barChart>
      <c:catAx>
        <c:axId val="5309158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7832"/>
        <c:crosses val="autoZero"/>
        <c:auto val="1"/>
        <c:lblAlgn val="ctr"/>
        <c:lblOffset val="100"/>
        <c:noMultiLvlLbl val="0"/>
      </c:catAx>
      <c:valAx>
        <c:axId val="53091783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8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35.835315999999999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4304"/>
        <c:axId val="530913520"/>
      </c:barChart>
      <c:catAx>
        <c:axId val="5309143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520"/>
        <c:crosses val="autoZero"/>
        <c:auto val="1"/>
        <c:lblAlgn val="ctr"/>
        <c:lblOffset val="100"/>
        <c:noMultiLvlLbl val="0"/>
      </c:catAx>
      <c:valAx>
        <c:axId val="530913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43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73.622129999999999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3128"/>
        <c:axId val="530913912"/>
      </c:barChart>
      <c:catAx>
        <c:axId val="530913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3912"/>
        <c:crosses val="autoZero"/>
        <c:auto val="1"/>
        <c:lblAlgn val="ctr"/>
        <c:lblOffset val="100"/>
        <c:noMultiLvlLbl val="0"/>
      </c:catAx>
      <c:valAx>
        <c:axId val="5309139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31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6.0622990000000003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915480"/>
        <c:axId val="530915088"/>
      </c:barChart>
      <c:catAx>
        <c:axId val="5309154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915088"/>
        <c:crosses val="autoZero"/>
        <c:auto val="1"/>
        <c:lblAlgn val="ctr"/>
        <c:lblOffset val="100"/>
        <c:noMultiLvlLbl val="0"/>
      </c:catAx>
      <c:valAx>
        <c:axId val="53091508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9154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348.75592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4840"/>
        <c:axId val="531263664"/>
      </c:barChart>
      <c:catAx>
        <c:axId val="53126484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664"/>
        <c:crosses val="autoZero"/>
        <c:auto val="1"/>
        <c:lblAlgn val="ctr"/>
        <c:lblOffset val="100"/>
        <c:noMultiLvlLbl val="0"/>
      </c:catAx>
      <c:valAx>
        <c:axId val="53126366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48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7.4698790000000001E-2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8368"/>
        <c:axId val="531269152"/>
      </c:barChart>
      <c:catAx>
        <c:axId val="5312683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9152"/>
        <c:crosses val="autoZero"/>
        <c:auto val="1"/>
        <c:lblAlgn val="ctr"/>
        <c:lblOffset val="100"/>
        <c:noMultiLvlLbl val="0"/>
      </c:catAx>
      <c:valAx>
        <c:axId val="5312691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8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1.6775215999999999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9936"/>
        <c:axId val="531266408"/>
      </c:barChart>
      <c:catAx>
        <c:axId val="5312699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408"/>
        <c:crosses val="autoZero"/>
        <c:auto val="1"/>
        <c:lblAlgn val="ctr"/>
        <c:lblOffset val="100"/>
        <c:noMultiLvlLbl val="0"/>
      </c:catAx>
      <c:valAx>
        <c:axId val="53126640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11.874313000000001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26664"/>
        <c:axId val="258525880"/>
      </c:barChart>
      <c:catAx>
        <c:axId val="258526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58525880"/>
        <c:crosses val="autoZero"/>
        <c:auto val="1"/>
        <c:lblAlgn val="ctr"/>
        <c:lblOffset val="100"/>
        <c:noMultiLvlLbl val="0"/>
      </c:catAx>
      <c:valAx>
        <c:axId val="25852588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26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111.92285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65232"/>
        <c:axId val="531263272"/>
      </c:barChart>
      <c:catAx>
        <c:axId val="5312652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3272"/>
        <c:crosses val="autoZero"/>
        <c:auto val="1"/>
        <c:lblAlgn val="ctr"/>
        <c:lblOffset val="100"/>
        <c:noMultiLvlLbl val="0"/>
      </c:catAx>
      <c:valAx>
        <c:axId val="5312632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52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49.178615999999998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1270328"/>
        <c:axId val="531270720"/>
      </c:barChart>
      <c:catAx>
        <c:axId val="531270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70720"/>
        <c:crosses val="autoZero"/>
        <c:auto val="1"/>
        <c:lblAlgn val="ctr"/>
        <c:lblOffset val="100"/>
        <c:noMultiLvlLbl val="0"/>
      </c:catAx>
      <c:valAx>
        <c:axId val="531270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703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5.2480000000000002</c:v>
                </c:pt>
                <c:pt idx="1">
                  <c:v>25.170999999999999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1266016"/>
        <c:axId val="531266800"/>
      </c:barChart>
      <c:catAx>
        <c:axId val="531266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1266800"/>
        <c:crosses val="autoZero"/>
        <c:auto val="1"/>
        <c:lblAlgn val="ctr"/>
        <c:lblOffset val="100"/>
        <c:noMultiLvlLbl val="0"/>
      </c:catAx>
      <c:valAx>
        <c:axId val="53126680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1266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7.078449</c:v>
                </c:pt>
                <c:pt idx="1">
                  <c:v>9.2108729999999994</c:v>
                </c:pt>
                <c:pt idx="2">
                  <c:v>6.113683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314.00772000000001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904"/>
        <c:axId val="530206552"/>
      </c:barChart>
      <c:catAx>
        <c:axId val="5302089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552"/>
        <c:crosses val="autoZero"/>
        <c:auto val="1"/>
        <c:lblAlgn val="ctr"/>
        <c:lblOffset val="100"/>
        <c:noMultiLvlLbl val="0"/>
      </c:catAx>
      <c:valAx>
        <c:axId val="53020655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9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8.7355610000000006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120"/>
        <c:axId val="530206944"/>
      </c:barChart>
      <c:catAx>
        <c:axId val="53020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944"/>
        <c:crosses val="autoZero"/>
        <c:auto val="1"/>
        <c:lblAlgn val="ctr"/>
        <c:lblOffset val="100"/>
        <c:noMultiLvlLbl val="0"/>
      </c:catAx>
      <c:valAx>
        <c:axId val="53020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74.941999999999993</c:v>
                </c:pt>
                <c:pt idx="1">
                  <c:v>9.3569999999999993</c:v>
                </c:pt>
                <c:pt idx="2">
                  <c:v>15.701000000000001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30209296"/>
        <c:axId val="530210864"/>
      </c:barChart>
      <c:catAx>
        <c:axId val="5302092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864"/>
        <c:crosses val="autoZero"/>
        <c:auto val="1"/>
        <c:lblAlgn val="ctr"/>
        <c:lblOffset val="100"/>
        <c:noMultiLvlLbl val="0"/>
      </c:catAx>
      <c:valAx>
        <c:axId val="53021086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2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1800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1237.7904000000001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9688"/>
        <c:axId val="530206160"/>
      </c:barChart>
      <c:catAx>
        <c:axId val="530209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6160"/>
        <c:crosses val="autoZero"/>
        <c:auto val="1"/>
        <c:lblAlgn val="ctr"/>
        <c:lblOffset val="100"/>
        <c:noMultiLvlLbl val="0"/>
      </c:catAx>
      <c:valAx>
        <c:axId val="5302061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96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83.322609999999997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08512"/>
        <c:axId val="530210472"/>
      </c:barChart>
      <c:catAx>
        <c:axId val="530208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0472"/>
        <c:crosses val="autoZero"/>
        <c:auto val="1"/>
        <c:lblAlgn val="ctr"/>
        <c:lblOffset val="100"/>
        <c:noMultiLvlLbl val="0"/>
      </c:catAx>
      <c:valAx>
        <c:axId val="53021047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08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244.93155999999999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1648"/>
        <c:axId val="530213608"/>
      </c:barChart>
      <c:catAx>
        <c:axId val="5302116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13608"/>
        <c:crosses val="autoZero"/>
        <c:auto val="1"/>
        <c:lblAlgn val="ctr"/>
        <c:lblOffset val="100"/>
        <c:noMultiLvlLbl val="0"/>
      </c:catAx>
      <c:valAx>
        <c:axId val="5302136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16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1.6029446000000001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58519608"/>
        <c:axId val="530435288"/>
      </c:barChart>
      <c:catAx>
        <c:axId val="2585196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5288"/>
        <c:crosses val="autoZero"/>
        <c:auto val="1"/>
        <c:lblAlgn val="ctr"/>
        <c:lblOffset val="100"/>
        <c:noMultiLvlLbl val="0"/>
      </c:catAx>
      <c:valAx>
        <c:axId val="5304352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585196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2890.6372000000001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213216"/>
        <c:axId val="530207728"/>
      </c:barChart>
      <c:catAx>
        <c:axId val="5302132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207728"/>
        <c:crosses val="autoZero"/>
        <c:auto val="1"/>
        <c:lblAlgn val="ctr"/>
        <c:lblOffset val="100"/>
        <c:noMultiLvlLbl val="0"/>
      </c:catAx>
      <c:valAx>
        <c:axId val="53020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2132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7.3512234999999997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2424"/>
        <c:axId val="523344776"/>
      </c:barChart>
      <c:catAx>
        <c:axId val="52334242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4776"/>
        <c:crosses val="autoZero"/>
        <c:auto val="1"/>
        <c:lblAlgn val="ctr"/>
        <c:lblOffset val="100"/>
        <c:noMultiLvlLbl val="0"/>
      </c:catAx>
      <c:valAx>
        <c:axId val="52334477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242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1.1441247000000001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23344384"/>
        <c:axId val="523341248"/>
      </c:barChart>
      <c:catAx>
        <c:axId val="5233443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23341248"/>
        <c:crosses val="autoZero"/>
        <c:auto val="1"/>
        <c:lblAlgn val="ctr"/>
        <c:lblOffset val="100"/>
        <c:noMultiLvlLbl val="0"/>
      </c:catAx>
      <c:valAx>
        <c:axId val="523341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233443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107.93821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6856"/>
        <c:axId val="530437248"/>
      </c:barChart>
      <c:catAx>
        <c:axId val="530436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7248"/>
        <c:crosses val="autoZero"/>
        <c:auto val="1"/>
        <c:lblAlgn val="ctr"/>
        <c:lblOffset val="100"/>
        <c:noMultiLvlLbl val="0"/>
      </c:catAx>
      <c:valAx>
        <c:axId val="53043724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6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0.68468547000000002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5680"/>
        <c:axId val="530436464"/>
      </c:barChart>
      <c:catAx>
        <c:axId val="5304356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464"/>
        <c:crosses val="autoZero"/>
        <c:auto val="1"/>
        <c:lblAlgn val="ctr"/>
        <c:lblOffset val="100"/>
        <c:noMultiLvlLbl val="0"/>
      </c:catAx>
      <c:valAx>
        <c:axId val="53043646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5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9.0080594999999999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112"/>
        <c:axId val="530433720"/>
      </c:barChart>
      <c:catAx>
        <c:axId val="5304341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3720"/>
        <c:crosses val="autoZero"/>
        <c:auto val="1"/>
        <c:lblAlgn val="ctr"/>
        <c:lblOffset val="100"/>
        <c:noMultiLvlLbl val="0"/>
      </c:catAx>
      <c:valAx>
        <c:axId val="5304337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1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1.1441247000000001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9992"/>
        <c:axId val="530438424"/>
      </c:barChart>
      <c:catAx>
        <c:axId val="530439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8424"/>
        <c:crosses val="autoZero"/>
        <c:auto val="1"/>
        <c:lblAlgn val="ctr"/>
        <c:lblOffset val="100"/>
        <c:noMultiLvlLbl val="0"/>
      </c:catAx>
      <c:valAx>
        <c:axId val="530438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9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269.92444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8032"/>
        <c:axId val="530436072"/>
      </c:barChart>
      <c:catAx>
        <c:axId val="530438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6072"/>
        <c:crosses val="autoZero"/>
        <c:auto val="1"/>
        <c:lblAlgn val="ctr"/>
        <c:lblOffset val="100"/>
        <c:noMultiLvlLbl val="0"/>
      </c:catAx>
      <c:valAx>
        <c:axId val="5304360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8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5.8311533999999998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30434504"/>
        <c:axId val="530439208"/>
      </c:barChart>
      <c:catAx>
        <c:axId val="5304345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30439208"/>
        <c:crosses val="autoZero"/>
        <c:auto val="1"/>
        <c:lblAlgn val="ctr"/>
        <c:lblOffset val="100"/>
        <c:noMultiLvlLbl val="0"/>
      </c:catAx>
      <c:valAx>
        <c:axId val="53043920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304345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="" xmlns:a16="http://schemas.microsoft.com/office/drawing/2014/main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="" xmlns:a16="http://schemas.microsoft.com/office/drawing/2014/main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="" xmlns:a16="http://schemas.microsoft.com/office/drawing/2014/main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="" xmlns:a16="http://schemas.microsoft.com/office/drawing/2014/main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="" xmlns:a16="http://schemas.microsoft.com/office/drawing/2014/main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="" xmlns:a16="http://schemas.microsoft.com/office/drawing/2014/main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="" xmlns:a16="http://schemas.microsoft.com/office/drawing/2014/main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="" xmlns:a16="http://schemas.microsoft.com/office/drawing/2014/main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="" xmlns:a16="http://schemas.microsoft.com/office/drawing/2014/main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="" xmlns:a16="http://schemas.microsoft.com/office/drawing/2014/main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="" xmlns:a16="http://schemas.microsoft.com/office/drawing/2014/main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="" xmlns:a16="http://schemas.microsoft.com/office/drawing/2014/main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="" xmlns:a16="http://schemas.microsoft.com/office/drawing/2014/main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="" xmlns:a16="http://schemas.microsoft.com/office/drawing/2014/main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54</xdr:row>
      <xdr:rowOff>6764</xdr:rowOff>
    </xdr:from>
    <xdr:to>
      <xdr:col>19</xdr:col>
      <xdr:colOff>144342</xdr:colOff>
      <xdr:row>65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54</xdr:row>
      <xdr:rowOff>197</xdr:rowOff>
    </xdr:from>
    <xdr:to>
      <xdr:col>10</xdr:col>
      <xdr:colOff>16834</xdr:colOff>
      <xdr:row>65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="" xmlns:a16="http://schemas.microsoft.com/office/drawing/2014/main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79</xdr:row>
      <xdr:rowOff>912</xdr:rowOff>
    </xdr:from>
    <xdr:to>
      <xdr:col>10</xdr:col>
      <xdr:colOff>22904</xdr:colOff>
      <xdr:row>90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="" xmlns:a16="http://schemas.microsoft.com/office/drawing/2014/main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78</xdr:row>
      <xdr:rowOff>229913</xdr:rowOff>
    </xdr:from>
    <xdr:to>
      <xdr:col>20</xdr:col>
      <xdr:colOff>1911</xdr:colOff>
      <xdr:row>90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="" xmlns:a16="http://schemas.microsoft.com/office/drawing/2014/main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="" xmlns:a16="http://schemas.microsoft.com/office/drawing/2014/main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="" xmlns:a16="http://schemas.microsoft.com/office/drawing/2014/main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="" xmlns:a16="http://schemas.microsoft.com/office/drawing/2014/main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="" xmlns:a16="http://schemas.microsoft.com/office/drawing/2014/main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="" xmlns:a16="http://schemas.microsoft.com/office/drawing/2014/main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="" xmlns:a16="http://schemas.microsoft.com/office/drawing/2014/main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106</xdr:row>
      <xdr:rowOff>910</xdr:rowOff>
    </xdr:from>
    <xdr:to>
      <xdr:col>10</xdr:col>
      <xdr:colOff>13775</xdr:colOff>
      <xdr:row>117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="" xmlns:a16="http://schemas.microsoft.com/office/drawing/2014/main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157</xdr:row>
      <xdr:rowOff>1</xdr:rowOff>
    </xdr:from>
    <xdr:to>
      <xdr:col>10</xdr:col>
      <xdr:colOff>22648</xdr:colOff>
      <xdr:row>168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="" xmlns:a16="http://schemas.microsoft.com/office/drawing/2014/main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157</xdr:row>
      <xdr:rowOff>1</xdr:rowOff>
    </xdr:from>
    <xdr:to>
      <xdr:col>20</xdr:col>
      <xdr:colOff>2425</xdr:colOff>
      <xdr:row>168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="" xmlns:a16="http://schemas.microsoft.com/office/drawing/2014/main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181</xdr:row>
      <xdr:rowOff>224117</xdr:rowOff>
    </xdr:from>
    <xdr:to>
      <xdr:col>10</xdr:col>
      <xdr:colOff>21617</xdr:colOff>
      <xdr:row>193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="" xmlns:a16="http://schemas.microsoft.com/office/drawing/2014/main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130</xdr:row>
      <xdr:rowOff>152401</xdr:rowOff>
    </xdr:from>
    <xdr:to>
      <xdr:col>12</xdr:col>
      <xdr:colOff>581026</xdr:colOff>
      <xdr:row>151</xdr:row>
      <xdr:rowOff>21495</xdr:rowOff>
    </xdr:to>
    <xdr:pic>
      <xdr:nvPicPr>
        <xdr:cNvPr id="12" name="그림 11">
          <a:extLst>
            <a:ext uri="{FF2B5EF4-FFF2-40B4-BE49-F238E27FC236}">
              <a16:creationId xmlns="" xmlns:a16="http://schemas.microsoft.com/office/drawing/2014/main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106</xdr:row>
      <xdr:rowOff>0</xdr:rowOff>
    </xdr:from>
    <xdr:to>
      <xdr:col>20</xdr:col>
      <xdr:colOff>32</xdr:colOff>
      <xdr:row>117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="" xmlns:a16="http://schemas.microsoft.com/office/drawing/2014/main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130</xdr:row>
      <xdr:rowOff>134470</xdr:rowOff>
    </xdr:from>
    <xdr:to>
      <xdr:col>19</xdr:col>
      <xdr:colOff>133517</xdr:colOff>
      <xdr:row>151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="" xmlns:a16="http://schemas.microsoft.com/office/drawing/2014/main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146</xdr:row>
      <xdr:rowOff>120305</xdr:rowOff>
    </xdr:from>
    <xdr:to>
      <xdr:col>18</xdr:col>
      <xdr:colOff>544800</xdr:colOff>
      <xdr:row>150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="" xmlns:a16="http://schemas.microsoft.com/office/drawing/2014/main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132</xdr:row>
      <xdr:rowOff>124727</xdr:rowOff>
    </xdr:from>
    <xdr:to>
      <xdr:col>19</xdr:col>
      <xdr:colOff>133517</xdr:colOff>
      <xdr:row>132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="" xmlns:a16="http://schemas.microsoft.com/office/drawing/2014/main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141</xdr:row>
      <xdr:rowOff>193896</xdr:rowOff>
    </xdr:from>
    <xdr:to>
      <xdr:col>19</xdr:col>
      <xdr:colOff>56029</xdr:colOff>
      <xdr:row>147</xdr:row>
      <xdr:rowOff>81334</xdr:rowOff>
    </xdr:to>
    <xdr:grpSp>
      <xdr:nvGrpSpPr>
        <xdr:cNvPr id="41" name="그룹 40">
          <a:extLst>
            <a:ext uri="{FF2B5EF4-FFF2-40B4-BE49-F238E27FC236}">
              <a16:creationId xmlns="" xmlns:a16="http://schemas.microsoft.com/office/drawing/2014/main" id="{00000000-0008-0000-0500-000029000000}"/>
            </a:ext>
          </a:extLst>
        </xdr:cNvPr>
        <xdr:cNvGrpSpPr/>
      </xdr:nvGrpSpPr>
      <xdr:grpSpPr>
        <a:xfrm rot="989593">
          <a:off x="8147405" y="324169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="" xmlns:a16="http://schemas.microsoft.com/office/drawing/2014/main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="" xmlns:a16="http://schemas.microsoft.com/office/drawing/2014/main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="" xmlns:a16="http://schemas.microsoft.com/office/drawing/2014/main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="" xmlns:a16="http://schemas.microsoft.com/office/drawing/2014/main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="" xmlns:a16="http://schemas.microsoft.com/office/drawing/2014/main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="" xmlns:a16="http://schemas.microsoft.com/office/drawing/2014/main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="" xmlns:a16="http://schemas.microsoft.com/office/drawing/2014/main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142</xdr:row>
      <xdr:rowOff>55663</xdr:rowOff>
    </xdr:from>
    <xdr:to>
      <xdr:col>18</xdr:col>
      <xdr:colOff>423452</xdr:colOff>
      <xdr:row>148</xdr:row>
      <xdr:rowOff>218935</xdr:rowOff>
    </xdr:to>
    <xdr:grpSp>
      <xdr:nvGrpSpPr>
        <xdr:cNvPr id="49" name="그룹 48">
          <a:extLst>
            <a:ext uri="{FF2B5EF4-FFF2-40B4-BE49-F238E27FC236}">
              <a16:creationId xmlns="" xmlns:a16="http://schemas.microsoft.com/office/drawing/2014/main" id="{00000000-0008-0000-0500-000031000000}"/>
            </a:ext>
          </a:extLst>
        </xdr:cNvPr>
        <xdr:cNvGrpSpPr/>
      </xdr:nvGrpSpPr>
      <xdr:grpSpPr>
        <a:xfrm rot="20406011">
          <a:off x="7831269" y="325073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="" xmlns:a16="http://schemas.microsoft.com/office/drawing/2014/main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="" xmlns:a16="http://schemas.microsoft.com/office/drawing/2014/main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="" xmlns:a16="http://schemas.microsoft.com/office/drawing/2014/main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="" xmlns:a16="http://schemas.microsoft.com/office/drawing/2014/main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="" xmlns:a16="http://schemas.microsoft.com/office/drawing/2014/main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="" xmlns:a16="http://schemas.microsoft.com/office/drawing/2014/main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="" xmlns:a16="http://schemas.microsoft.com/office/drawing/2014/main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133</xdr:row>
      <xdr:rowOff>179295</xdr:rowOff>
    </xdr:from>
    <xdr:to>
      <xdr:col>20</xdr:col>
      <xdr:colOff>133350</xdr:colOff>
      <xdr:row>150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="" xmlns:a16="http://schemas.microsoft.com/office/drawing/2014/main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182</xdr:row>
      <xdr:rowOff>22412</xdr:rowOff>
    </xdr:from>
    <xdr:to>
      <xdr:col>19</xdr:col>
      <xdr:colOff>0</xdr:colOff>
      <xdr:row>203</xdr:row>
      <xdr:rowOff>0</xdr:rowOff>
    </xdr:to>
    <xdr:grpSp>
      <xdr:nvGrpSpPr>
        <xdr:cNvPr id="78" name="그룹 77">
          <a:extLst>
            <a:ext uri="{FF2B5EF4-FFF2-40B4-BE49-F238E27FC236}">
              <a16:creationId xmlns="" xmlns:a16="http://schemas.microsoft.com/office/drawing/2014/main" id="{00000000-0008-0000-0500-00004E000000}"/>
            </a:ext>
          </a:extLst>
        </xdr:cNvPr>
        <xdr:cNvGrpSpPr/>
      </xdr:nvGrpSpPr>
      <xdr:grpSpPr>
        <a:xfrm>
          <a:off x="4780988" y="416180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="" xmlns:a16="http://schemas.microsoft.com/office/drawing/2014/main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="" xmlns:a16="http://schemas.microsoft.com/office/drawing/2014/main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="" xmlns:a16="http://schemas.microsoft.com/office/drawing/2014/main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196</xdr:row>
      <xdr:rowOff>110973</xdr:rowOff>
    </xdr:from>
    <xdr:to>
      <xdr:col>12</xdr:col>
      <xdr:colOff>362763</xdr:colOff>
      <xdr:row>201</xdr:row>
      <xdr:rowOff>222528</xdr:rowOff>
    </xdr:to>
    <xdr:grpSp>
      <xdr:nvGrpSpPr>
        <xdr:cNvPr id="79" name="그룹 78">
          <a:extLst>
            <a:ext uri="{FF2B5EF4-FFF2-40B4-BE49-F238E27FC236}">
              <a16:creationId xmlns="" xmlns:a16="http://schemas.microsoft.com/office/drawing/2014/main" id="{00000000-0008-0000-0500-00004F000000}"/>
            </a:ext>
          </a:extLst>
        </xdr:cNvPr>
        <xdr:cNvGrpSpPr/>
      </xdr:nvGrpSpPr>
      <xdr:grpSpPr>
        <a:xfrm rot="989593">
          <a:off x="5004045" y="449070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="" xmlns:a16="http://schemas.microsoft.com/office/drawing/2014/main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="" xmlns:a16="http://schemas.microsoft.com/office/drawing/2014/main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="" xmlns:a16="http://schemas.microsoft.com/office/drawing/2014/main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="" xmlns:a16="http://schemas.microsoft.com/office/drawing/2014/main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="" xmlns:a16="http://schemas.microsoft.com/office/drawing/2014/main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="" xmlns:a16="http://schemas.microsoft.com/office/drawing/2014/main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="" xmlns:a16="http://schemas.microsoft.com/office/drawing/2014/main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196</xdr:row>
      <xdr:rowOff>6359</xdr:rowOff>
    </xdr:from>
    <xdr:to>
      <xdr:col>12</xdr:col>
      <xdr:colOff>132217</xdr:colOff>
      <xdr:row>202</xdr:row>
      <xdr:rowOff>169630</xdr:rowOff>
    </xdr:to>
    <xdr:grpSp>
      <xdr:nvGrpSpPr>
        <xdr:cNvPr id="80" name="그룹 79">
          <a:extLst>
            <a:ext uri="{FF2B5EF4-FFF2-40B4-BE49-F238E27FC236}">
              <a16:creationId xmlns="" xmlns:a16="http://schemas.microsoft.com/office/drawing/2014/main" id="{00000000-0008-0000-0500-000050000000}"/>
            </a:ext>
          </a:extLst>
        </xdr:cNvPr>
        <xdr:cNvGrpSpPr/>
      </xdr:nvGrpSpPr>
      <xdr:grpSpPr>
        <a:xfrm rot="20406011">
          <a:off x="4777163" y="448024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="" xmlns:a16="http://schemas.microsoft.com/office/drawing/2014/main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="" xmlns:a16="http://schemas.microsoft.com/office/drawing/2014/main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="" xmlns:a16="http://schemas.microsoft.com/office/drawing/2014/main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="" xmlns:a16="http://schemas.microsoft.com/office/drawing/2014/main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="" xmlns:a16="http://schemas.microsoft.com/office/drawing/2014/main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="" xmlns:a16="http://schemas.microsoft.com/office/drawing/2014/main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="" xmlns:a16="http://schemas.microsoft.com/office/drawing/2014/main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185</xdr:row>
      <xdr:rowOff>104339</xdr:rowOff>
    </xdr:from>
    <xdr:to>
      <xdr:col>18</xdr:col>
      <xdr:colOff>515471</xdr:colOff>
      <xdr:row>201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="" xmlns:a16="http://schemas.microsoft.com/office/drawing/2014/main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211</xdr:row>
      <xdr:rowOff>104775</xdr:rowOff>
    </xdr:from>
    <xdr:to>
      <xdr:col>18</xdr:col>
      <xdr:colOff>228600</xdr:colOff>
      <xdr:row>220</xdr:row>
      <xdr:rowOff>103354</xdr:rowOff>
    </xdr:to>
    <xdr:pic>
      <xdr:nvPicPr>
        <xdr:cNvPr id="20" name="그림 19">
          <a:extLst>
            <a:ext uri="{FF2B5EF4-FFF2-40B4-BE49-F238E27FC236}">
              <a16:creationId xmlns="" xmlns:a16="http://schemas.microsoft.com/office/drawing/2014/main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221</xdr:row>
      <xdr:rowOff>133350</xdr:rowOff>
    </xdr:from>
    <xdr:to>
      <xdr:col>19</xdr:col>
      <xdr:colOff>76200</xdr:colOff>
      <xdr:row>244</xdr:row>
      <xdr:rowOff>38099</xdr:rowOff>
    </xdr:to>
    <xdr:pic>
      <xdr:nvPicPr>
        <xdr:cNvPr id="21" name="그림 20">
          <a:extLst>
            <a:ext uri="{FF2B5EF4-FFF2-40B4-BE49-F238E27FC236}">
              <a16:creationId xmlns="" xmlns:a16="http://schemas.microsoft.com/office/drawing/2014/main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B1" sqref="B1"/>
    </sheetView>
  </sheetViews>
  <sheetFormatPr defaultColWidth="9" defaultRowHeight="16.5" x14ac:dyDescent="0.3"/>
  <cols>
    <col min="1" max="2" width="9" style="4" customWidth="1"/>
    <col min="3" max="13" width="9" style="4"/>
    <col min="14" max="19" width="9" style="4" customWidth="1"/>
    <col min="20" max="20" width="9" style="4"/>
    <col min="21" max="21" width="9" style="4" customWidth="1"/>
    <col min="22" max="16384" width="9" style="4"/>
  </cols>
  <sheetData>
    <row r="1" spans="1:62" x14ac:dyDescent="0.3">
      <c r="A1" s="47" t="str">
        <f>'DRIs DATA 입력'!A1</f>
        <v>정보</v>
      </c>
      <c r="B1" s="46" t="str">
        <f>'DRIs DATA 입력'!B1</f>
        <v>(설문지 : FFQ 95문항 설문지, 사용자 : 김유선, ID : H1900984)</v>
      </c>
      <c r="C1" s="46"/>
      <c r="D1" s="46"/>
      <c r="E1" s="46"/>
      <c r="F1" s="46"/>
      <c r="G1" s="47" t="str">
        <f>'DRIs DATA 입력'!G1</f>
        <v>출력시각</v>
      </c>
      <c r="H1" s="46" t="str">
        <f>'DRIs DATA 입력'!H1</f>
        <v>2021년 11월 18일 15:08:05</v>
      </c>
      <c r="I1" s="46"/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  <c r="AA1" s="46"/>
      <c r="AB1" s="47"/>
      <c r="AC1" s="47"/>
      <c r="AD1" s="47"/>
      <c r="AE1" s="47"/>
      <c r="AF1" s="47"/>
      <c r="AG1" s="47"/>
      <c r="AH1" s="47"/>
      <c r="AI1" s="47"/>
      <c r="AJ1" s="47"/>
      <c r="AK1" s="47"/>
      <c r="AL1" s="47"/>
      <c r="AM1" s="47"/>
      <c r="AN1" s="47"/>
      <c r="AO1" s="47"/>
      <c r="AP1" s="47"/>
      <c r="AQ1" s="47"/>
      <c r="AR1" s="47"/>
      <c r="AS1" s="47"/>
      <c r="AT1" s="47"/>
      <c r="AU1" s="47"/>
      <c r="AV1" s="47"/>
      <c r="AW1" s="47"/>
      <c r="AX1" s="47"/>
      <c r="AY1" s="47"/>
      <c r="AZ1" s="47"/>
      <c r="BA1" s="47"/>
      <c r="BB1" s="47"/>
      <c r="BC1" s="47"/>
      <c r="BD1" s="47"/>
      <c r="BE1" s="47"/>
      <c r="BF1" s="47"/>
      <c r="BG1" s="47"/>
      <c r="BH1" s="47"/>
      <c r="BI1" s="47"/>
      <c r="BJ1" s="47"/>
    </row>
    <row r="2" spans="1:62" x14ac:dyDescent="0.3">
      <c r="A2" s="47"/>
      <c r="B2" s="47"/>
      <c r="C2" s="47"/>
      <c r="D2" s="47"/>
      <c r="E2" s="47"/>
      <c r="F2" s="47"/>
      <c r="G2" s="47"/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  <c r="AY2" s="47"/>
      <c r="AZ2" s="47"/>
      <c r="BA2" s="47"/>
      <c r="BB2" s="47"/>
      <c r="BC2" s="47"/>
      <c r="BD2" s="47"/>
      <c r="BE2" s="47"/>
      <c r="BF2" s="47"/>
      <c r="BG2" s="47"/>
      <c r="BH2" s="47"/>
      <c r="BI2" s="47"/>
      <c r="BJ2" s="47"/>
    </row>
    <row r="3" spans="1:62" x14ac:dyDescent="0.3">
      <c r="A3" s="71" t="s">
        <v>197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46"/>
      <c r="AB3" s="47"/>
      <c r="AC3" s="47"/>
      <c r="AD3" s="47"/>
      <c r="AE3" s="47"/>
      <c r="AF3" s="47"/>
      <c r="AG3" s="47"/>
      <c r="AH3" s="47"/>
      <c r="AI3" s="47"/>
      <c r="AJ3" s="47"/>
      <c r="AK3" s="47"/>
      <c r="AL3" s="47"/>
      <c r="AM3" s="47"/>
      <c r="AN3" s="47"/>
      <c r="AO3" s="47"/>
      <c r="AP3" s="47"/>
      <c r="AQ3" s="47"/>
      <c r="AR3" s="47"/>
      <c r="AS3" s="47"/>
      <c r="AT3" s="47"/>
      <c r="AU3" s="47"/>
      <c r="AV3" s="47"/>
      <c r="AW3" s="47"/>
      <c r="AX3" s="47"/>
      <c r="AY3" s="47"/>
      <c r="AZ3" s="47"/>
      <c r="BA3" s="47"/>
      <c r="BB3" s="47"/>
      <c r="BC3" s="47"/>
      <c r="BD3" s="47"/>
      <c r="BE3" s="47"/>
      <c r="BF3" s="47"/>
      <c r="BG3" s="47"/>
      <c r="BH3" s="47"/>
      <c r="BI3" s="47"/>
      <c r="BJ3" s="47"/>
    </row>
    <row r="4" spans="1:62" x14ac:dyDescent="0.3">
      <c r="A4" s="69" t="s">
        <v>56</v>
      </c>
      <c r="B4" s="69"/>
      <c r="C4" s="69"/>
      <c r="D4" s="46"/>
      <c r="E4" s="66" t="s">
        <v>198</v>
      </c>
      <c r="F4" s="67"/>
      <c r="G4" s="67"/>
      <c r="H4" s="68"/>
      <c r="I4" s="46"/>
      <c r="J4" s="66" t="s">
        <v>199</v>
      </c>
      <c r="K4" s="67"/>
      <c r="L4" s="68"/>
      <c r="M4" s="46"/>
      <c r="N4" s="69" t="s">
        <v>200</v>
      </c>
      <c r="O4" s="69"/>
      <c r="P4" s="69"/>
      <c r="Q4" s="69"/>
      <c r="R4" s="69"/>
      <c r="S4" s="69"/>
      <c r="T4" s="46"/>
      <c r="U4" s="69" t="s">
        <v>201</v>
      </c>
      <c r="V4" s="69"/>
      <c r="W4" s="69"/>
      <c r="X4" s="69"/>
      <c r="Y4" s="69"/>
      <c r="Z4" s="69"/>
      <c r="AA4" s="46"/>
      <c r="AB4" s="47"/>
      <c r="AC4" s="47"/>
      <c r="AD4" s="47"/>
      <c r="AE4" s="47"/>
      <c r="AF4" s="47"/>
      <c r="AG4" s="47"/>
      <c r="AH4" s="47"/>
      <c r="AI4" s="47"/>
      <c r="AJ4" s="47"/>
      <c r="AK4" s="47"/>
      <c r="AL4" s="47"/>
      <c r="AM4" s="47"/>
      <c r="AN4" s="47"/>
      <c r="AO4" s="47"/>
      <c r="AP4" s="47"/>
      <c r="AQ4" s="47"/>
      <c r="AR4" s="47"/>
      <c r="AS4" s="47"/>
      <c r="AT4" s="47"/>
      <c r="AU4" s="47"/>
      <c r="AV4" s="47"/>
      <c r="AW4" s="47"/>
      <c r="AX4" s="47"/>
      <c r="AY4" s="47"/>
      <c r="AZ4" s="47"/>
      <c r="BA4" s="47"/>
      <c r="BB4" s="47"/>
      <c r="BC4" s="47"/>
      <c r="BD4" s="47"/>
      <c r="BE4" s="47"/>
      <c r="BF4" s="47"/>
      <c r="BG4" s="47"/>
      <c r="BH4" s="47"/>
      <c r="BI4" s="47"/>
      <c r="BJ4" s="47"/>
    </row>
    <row r="5" spans="1:62" x14ac:dyDescent="0.3">
      <c r="A5" s="59"/>
      <c r="B5" s="59" t="s">
        <v>202</v>
      </c>
      <c r="C5" s="59" t="s">
        <v>203</v>
      </c>
      <c r="D5" s="46"/>
      <c r="E5" s="59"/>
      <c r="F5" s="59" t="s">
        <v>204</v>
      </c>
      <c r="G5" s="59" t="s">
        <v>205</v>
      </c>
      <c r="H5" s="59" t="s">
        <v>200</v>
      </c>
      <c r="I5" s="46"/>
      <c r="J5" s="59"/>
      <c r="K5" s="59" t="s">
        <v>206</v>
      </c>
      <c r="L5" s="59" t="s">
        <v>207</v>
      </c>
      <c r="M5" s="46"/>
      <c r="N5" s="59"/>
      <c r="O5" s="59" t="s">
        <v>208</v>
      </c>
      <c r="P5" s="59" t="s">
        <v>209</v>
      </c>
      <c r="Q5" s="59" t="s">
        <v>210</v>
      </c>
      <c r="R5" s="59" t="s">
        <v>211</v>
      </c>
      <c r="S5" s="59" t="s">
        <v>203</v>
      </c>
      <c r="T5" s="46"/>
      <c r="U5" s="59"/>
      <c r="V5" s="59" t="s">
        <v>208</v>
      </c>
      <c r="W5" s="59" t="s">
        <v>209</v>
      </c>
      <c r="X5" s="59" t="s">
        <v>210</v>
      </c>
      <c r="Y5" s="59" t="s">
        <v>211</v>
      </c>
      <c r="Z5" s="59" t="s">
        <v>203</v>
      </c>
      <c r="AA5" s="46"/>
      <c r="AB5" s="47"/>
      <c r="AC5" s="47"/>
      <c r="AD5" s="47"/>
      <c r="AE5" s="47"/>
      <c r="AF5" s="47"/>
      <c r="AG5" s="47"/>
      <c r="AH5" s="47"/>
      <c r="AI5" s="47"/>
      <c r="AJ5" s="47"/>
      <c r="AK5" s="47"/>
      <c r="AL5" s="47"/>
      <c r="AM5" s="47"/>
      <c r="AN5" s="47"/>
      <c r="AO5" s="47"/>
      <c r="AP5" s="47"/>
      <c r="AQ5" s="47"/>
      <c r="AR5" s="47"/>
      <c r="AS5" s="47"/>
      <c r="AT5" s="47"/>
      <c r="AU5" s="47"/>
      <c r="AV5" s="47"/>
      <c r="AW5" s="47"/>
      <c r="AX5" s="47"/>
      <c r="AY5" s="47"/>
      <c r="AZ5" s="47"/>
      <c r="BA5" s="47"/>
      <c r="BB5" s="47"/>
      <c r="BC5" s="47"/>
      <c r="BD5" s="47"/>
      <c r="BE5" s="47"/>
      <c r="BF5" s="47"/>
      <c r="BG5" s="47"/>
      <c r="BH5" s="47"/>
      <c r="BI5" s="47"/>
      <c r="BJ5" s="47"/>
    </row>
    <row r="6" spans="1:62" x14ac:dyDescent="0.3">
      <c r="A6" s="59" t="s">
        <v>56</v>
      </c>
      <c r="B6" s="59">
        <f>'DRIs DATA 입력'!B6</f>
        <v>1800</v>
      </c>
      <c r="C6" s="59">
        <f>'DRIs DATA 입력'!C6</f>
        <v>1237.7904000000001</v>
      </c>
      <c r="D6" s="46"/>
      <c r="E6" s="59" t="s">
        <v>215</v>
      </c>
      <c r="F6" s="59">
        <v>65</v>
      </c>
      <c r="G6" s="59">
        <v>30</v>
      </c>
      <c r="H6" s="59">
        <v>20</v>
      </c>
      <c r="I6" s="46"/>
      <c r="J6" s="59" t="s">
        <v>212</v>
      </c>
      <c r="K6" s="59">
        <v>0.1</v>
      </c>
      <c r="L6" s="59">
        <v>4</v>
      </c>
      <c r="M6" s="46"/>
      <c r="N6" s="59" t="s">
        <v>213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40.483130000000003</v>
      </c>
      <c r="T6" s="46"/>
      <c r="U6" s="59" t="s">
        <v>214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11.874313000000001</v>
      </c>
      <c r="AA6" s="46"/>
      <c r="AB6" s="47"/>
      <c r="AC6" s="47"/>
      <c r="AD6" s="47"/>
      <c r="AE6" s="47"/>
      <c r="AF6" s="47"/>
      <c r="AG6" s="47"/>
      <c r="AH6" s="47"/>
      <c r="AI6" s="47"/>
      <c r="AJ6" s="47"/>
      <c r="AK6" s="47"/>
      <c r="AL6" s="47"/>
      <c r="AM6" s="47"/>
      <c r="AN6" s="47"/>
      <c r="AO6" s="47"/>
      <c r="AP6" s="47"/>
      <c r="AQ6" s="47"/>
      <c r="AR6" s="47"/>
      <c r="AS6" s="47"/>
      <c r="AT6" s="47"/>
      <c r="AU6" s="47"/>
      <c r="AV6" s="47"/>
      <c r="AW6" s="47"/>
      <c r="AX6" s="47"/>
      <c r="AY6" s="47"/>
      <c r="AZ6" s="47"/>
      <c r="BA6" s="47"/>
      <c r="BB6" s="47"/>
      <c r="BC6" s="47"/>
      <c r="BD6" s="47"/>
      <c r="BE6" s="47"/>
      <c r="BF6" s="47"/>
      <c r="BG6" s="47"/>
      <c r="BH6" s="47"/>
      <c r="BI6" s="47"/>
      <c r="BJ6" s="47"/>
    </row>
    <row r="7" spans="1:62" x14ac:dyDescent="0.3">
      <c r="A7" s="46"/>
      <c r="B7" s="46"/>
      <c r="C7" s="46"/>
      <c r="D7" s="46"/>
      <c r="E7" s="59" t="s">
        <v>272</v>
      </c>
      <c r="F7" s="59">
        <v>60</v>
      </c>
      <c r="G7" s="59">
        <v>27</v>
      </c>
      <c r="H7" s="59">
        <v>13</v>
      </c>
      <c r="I7" s="46"/>
      <c r="J7" s="59" t="s">
        <v>272</v>
      </c>
      <c r="K7" s="59">
        <v>0.55000000000000004</v>
      </c>
      <c r="L7" s="59">
        <v>7</v>
      </c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7"/>
      <c r="AU7" s="47"/>
      <c r="AV7" s="47"/>
      <c r="AW7" s="47"/>
      <c r="AX7" s="47"/>
      <c r="AY7" s="47"/>
      <c r="AZ7" s="47"/>
      <c r="BA7" s="47"/>
      <c r="BB7" s="47"/>
      <c r="BC7" s="47"/>
      <c r="BD7" s="47"/>
      <c r="BE7" s="47"/>
      <c r="BF7" s="47"/>
      <c r="BG7" s="47"/>
      <c r="BH7" s="47"/>
      <c r="BI7" s="47"/>
      <c r="BJ7" s="47"/>
    </row>
    <row r="8" spans="1:62" x14ac:dyDescent="0.3">
      <c r="A8" s="46"/>
      <c r="B8" s="46"/>
      <c r="C8" s="46"/>
      <c r="D8" s="46"/>
      <c r="E8" s="59" t="s">
        <v>216</v>
      </c>
      <c r="F8" s="59">
        <f>'DRIs DATA 입력'!F8</f>
        <v>74.941999999999993</v>
      </c>
      <c r="G8" s="59">
        <f>'DRIs DATA 입력'!G8</f>
        <v>9.3569999999999993</v>
      </c>
      <c r="H8" s="59">
        <f>'DRIs DATA 입력'!H8</f>
        <v>15.701000000000001</v>
      </c>
      <c r="I8" s="46"/>
      <c r="J8" s="59" t="s">
        <v>216</v>
      </c>
      <c r="K8" s="59">
        <f>'DRIs DATA 입력'!K8</f>
        <v>5.2480000000000002</v>
      </c>
      <c r="L8" s="59">
        <f>'DRIs DATA 입력'!L8</f>
        <v>25.170999999999999</v>
      </c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47"/>
      <c r="AM8" s="47"/>
      <c r="AN8" s="47"/>
      <c r="AO8" s="47"/>
      <c r="AP8" s="47"/>
      <c r="AQ8" s="47"/>
      <c r="AR8" s="47"/>
      <c r="AS8" s="47"/>
      <c r="AT8" s="47"/>
      <c r="AU8" s="47"/>
      <c r="AV8" s="47"/>
      <c r="AW8" s="47"/>
      <c r="AX8" s="47"/>
      <c r="AY8" s="47"/>
      <c r="AZ8" s="47"/>
      <c r="BA8" s="47"/>
      <c r="BB8" s="47"/>
      <c r="BC8" s="47"/>
      <c r="BD8" s="47"/>
      <c r="BE8" s="47"/>
      <c r="BF8" s="47"/>
      <c r="BG8" s="47"/>
      <c r="BH8" s="47"/>
      <c r="BI8" s="47"/>
      <c r="BJ8" s="47"/>
    </row>
    <row r="9" spans="1:62" x14ac:dyDescent="0.3">
      <c r="A9" s="47"/>
      <c r="B9" s="47"/>
      <c r="C9" s="47"/>
      <c r="D9" s="47"/>
      <c r="E9" s="47"/>
      <c r="F9" s="47"/>
      <c r="G9" s="47"/>
      <c r="H9" s="47"/>
      <c r="I9" s="47"/>
      <c r="J9" s="47"/>
      <c r="K9" s="47"/>
      <c r="L9" s="47"/>
      <c r="M9" s="47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7"/>
      <c r="AU9" s="47"/>
      <c r="AV9" s="47"/>
      <c r="AW9" s="47"/>
      <c r="AX9" s="47"/>
      <c r="AY9" s="47"/>
      <c r="AZ9" s="47"/>
      <c r="BA9" s="47"/>
      <c r="BB9" s="47"/>
      <c r="BC9" s="47"/>
      <c r="BD9" s="47"/>
      <c r="BE9" s="47"/>
      <c r="BF9" s="47"/>
      <c r="BG9" s="47"/>
      <c r="BH9" s="47"/>
      <c r="BI9" s="47"/>
      <c r="BJ9" s="47"/>
    </row>
    <row r="10" spans="1:62" x14ac:dyDescent="0.3">
      <c r="A10" s="47"/>
      <c r="B10" s="47"/>
      <c r="C10" s="47"/>
      <c r="D10" s="47"/>
      <c r="E10" s="47"/>
      <c r="F10" s="47"/>
      <c r="G10" s="47"/>
      <c r="H10" s="47"/>
      <c r="I10" s="47"/>
      <c r="J10" s="47"/>
      <c r="K10" s="47"/>
      <c r="L10" s="47"/>
      <c r="M10" s="47"/>
      <c r="N10" s="47"/>
      <c r="O10" s="47"/>
      <c r="P10" s="47"/>
      <c r="Q10" s="47"/>
      <c r="R10" s="47"/>
      <c r="S10" s="47"/>
      <c r="T10" s="47"/>
      <c r="U10" s="47"/>
      <c r="V10" s="47"/>
      <c r="W10" s="47"/>
      <c r="X10" s="47"/>
      <c r="Y10" s="47"/>
      <c r="Z10" s="47"/>
      <c r="AA10" s="47"/>
      <c r="AB10" s="47"/>
      <c r="AC10" s="47"/>
      <c r="AD10" s="47"/>
      <c r="AE10" s="47"/>
      <c r="AF10" s="47"/>
      <c r="AG10" s="47"/>
      <c r="AH10" s="47"/>
      <c r="AI10" s="47"/>
      <c r="AJ10" s="47"/>
      <c r="AK10" s="47"/>
      <c r="AL10" s="47"/>
      <c r="AM10" s="47"/>
      <c r="AN10" s="47"/>
      <c r="AO10" s="47"/>
      <c r="AP10" s="47"/>
      <c r="AQ10" s="47"/>
      <c r="AR10" s="47"/>
      <c r="AS10" s="47"/>
      <c r="AT10" s="47"/>
      <c r="AU10" s="47"/>
      <c r="AV10" s="47"/>
      <c r="AW10" s="47"/>
      <c r="AX10" s="47"/>
      <c r="AY10" s="47"/>
      <c r="AZ10" s="47"/>
      <c r="BA10" s="47"/>
      <c r="BB10" s="47"/>
      <c r="BC10" s="47"/>
      <c r="BD10" s="47"/>
      <c r="BE10" s="47"/>
      <c r="BF10" s="47"/>
      <c r="BG10" s="47"/>
      <c r="BH10" s="47"/>
      <c r="BI10" s="47"/>
      <c r="BJ10" s="47"/>
    </row>
    <row r="11" spans="1:62" x14ac:dyDescent="0.3">
      <c r="A11" s="47"/>
      <c r="B11" s="47"/>
      <c r="C11" s="47"/>
      <c r="D11" s="47"/>
      <c r="I11" s="47"/>
      <c r="J11" s="47"/>
      <c r="K11" s="47"/>
      <c r="L11" s="47"/>
      <c r="M11" s="47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7"/>
      <c r="AC11" s="47"/>
      <c r="AD11" s="47"/>
      <c r="AE11" s="47"/>
      <c r="AF11" s="47"/>
      <c r="AG11" s="47"/>
      <c r="AH11" s="47"/>
      <c r="AI11" s="47"/>
      <c r="AJ11" s="47"/>
      <c r="AK11" s="47"/>
      <c r="AL11" s="47"/>
      <c r="AM11" s="47"/>
      <c r="AN11" s="47"/>
      <c r="AO11" s="47"/>
      <c r="AP11" s="47"/>
      <c r="AQ11" s="47"/>
      <c r="AR11" s="47"/>
      <c r="AS11" s="47"/>
      <c r="AT11" s="47"/>
      <c r="AU11" s="47"/>
      <c r="AV11" s="47"/>
      <c r="AW11" s="47"/>
      <c r="AX11" s="47"/>
      <c r="AY11" s="47"/>
      <c r="AZ11" s="47"/>
      <c r="BA11" s="47"/>
      <c r="BB11" s="47"/>
      <c r="BC11" s="47"/>
      <c r="BD11" s="47"/>
      <c r="BE11" s="47"/>
      <c r="BF11" s="47"/>
      <c r="BG11" s="47"/>
      <c r="BH11" s="47"/>
      <c r="BI11" s="47"/>
      <c r="BJ11" s="47"/>
    </row>
    <row r="12" spans="1:62" x14ac:dyDescent="0.3">
      <c r="A12" s="47"/>
      <c r="B12" s="47"/>
      <c r="C12" s="47"/>
      <c r="D12" s="47"/>
      <c r="E12" s="47"/>
      <c r="F12" s="47"/>
      <c r="G12" s="47"/>
      <c r="H12" s="47"/>
      <c r="I12" s="47"/>
      <c r="J12" s="47"/>
      <c r="K12" s="47"/>
      <c r="L12" s="47"/>
      <c r="M12" s="47"/>
      <c r="N12" s="47"/>
      <c r="O12" s="47"/>
      <c r="P12" s="47"/>
      <c r="Q12" s="47"/>
      <c r="R12" s="47"/>
      <c r="S12" s="47"/>
      <c r="T12" s="47"/>
      <c r="U12" s="47"/>
      <c r="V12" s="47"/>
      <c r="W12" s="47"/>
      <c r="X12" s="47"/>
      <c r="Y12" s="47"/>
      <c r="Z12" s="47"/>
      <c r="AA12" s="47"/>
      <c r="AB12" s="47"/>
      <c r="AC12" s="47"/>
      <c r="AD12" s="47"/>
      <c r="AE12" s="47"/>
      <c r="AF12" s="47"/>
      <c r="AG12" s="47"/>
      <c r="AH12" s="47"/>
      <c r="AI12" s="47"/>
      <c r="AJ12" s="47"/>
      <c r="AK12" s="47"/>
      <c r="AL12" s="47"/>
      <c r="AM12" s="47"/>
      <c r="AN12" s="47"/>
      <c r="AO12" s="47"/>
      <c r="AP12" s="47"/>
      <c r="AQ12" s="47"/>
      <c r="AR12" s="47"/>
      <c r="AS12" s="47"/>
      <c r="AT12" s="47"/>
      <c r="AU12" s="47"/>
      <c r="AV12" s="47"/>
      <c r="AW12" s="47"/>
      <c r="AX12" s="47"/>
      <c r="AY12" s="47"/>
      <c r="AZ12" s="47"/>
      <c r="BA12" s="47"/>
      <c r="BB12" s="47"/>
      <c r="BC12" s="47"/>
      <c r="BD12" s="47"/>
      <c r="BE12" s="47"/>
      <c r="BF12" s="47"/>
      <c r="BG12" s="47"/>
      <c r="BH12" s="47"/>
      <c r="BI12" s="47"/>
      <c r="BJ12" s="47"/>
    </row>
    <row r="13" spans="1:62" x14ac:dyDescent="0.3">
      <c r="A13" s="70" t="s">
        <v>217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  <c r="AB13" s="47"/>
      <c r="AC13" s="47"/>
      <c r="AD13" s="47"/>
      <c r="AE13" s="47"/>
      <c r="AF13" s="47"/>
      <c r="AG13" s="47"/>
      <c r="AH13" s="47"/>
      <c r="AI13" s="47"/>
      <c r="AJ13" s="47"/>
      <c r="AK13" s="47"/>
      <c r="AL13" s="47"/>
      <c r="AM13" s="47"/>
      <c r="AN13" s="47"/>
      <c r="AO13" s="47"/>
      <c r="AP13" s="47"/>
      <c r="AQ13" s="47"/>
      <c r="AR13" s="47"/>
      <c r="AS13" s="47"/>
      <c r="AT13" s="47"/>
      <c r="AU13" s="47"/>
      <c r="AV13" s="47"/>
      <c r="AW13" s="47"/>
      <c r="AX13" s="47"/>
      <c r="AY13" s="47"/>
      <c r="AZ13" s="47"/>
      <c r="BA13" s="47"/>
      <c r="BB13" s="47"/>
      <c r="BC13" s="47"/>
      <c r="BD13" s="47"/>
      <c r="BE13" s="47"/>
      <c r="BF13" s="47"/>
      <c r="BG13" s="47"/>
      <c r="BH13" s="47"/>
      <c r="BI13" s="47"/>
      <c r="BJ13" s="47"/>
    </row>
    <row r="14" spans="1:62" x14ac:dyDescent="0.3">
      <c r="A14" s="69" t="s">
        <v>218</v>
      </c>
      <c r="B14" s="69"/>
      <c r="C14" s="69"/>
      <c r="D14" s="69"/>
      <c r="E14" s="69"/>
      <c r="F14" s="69"/>
      <c r="G14" s="46"/>
      <c r="H14" s="69" t="s">
        <v>219</v>
      </c>
      <c r="I14" s="69"/>
      <c r="J14" s="69"/>
      <c r="K14" s="69"/>
      <c r="L14" s="69"/>
      <c r="M14" s="69"/>
      <c r="N14" s="46"/>
      <c r="O14" s="69" t="s">
        <v>220</v>
      </c>
      <c r="P14" s="69"/>
      <c r="Q14" s="69"/>
      <c r="R14" s="69"/>
      <c r="S14" s="69"/>
      <c r="T14" s="69"/>
      <c r="U14" s="46"/>
      <c r="V14" s="69" t="s">
        <v>221</v>
      </c>
      <c r="W14" s="69"/>
      <c r="X14" s="69"/>
      <c r="Y14" s="69"/>
      <c r="Z14" s="69"/>
      <c r="AA14" s="69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</row>
    <row r="15" spans="1:62" x14ac:dyDescent="0.3">
      <c r="A15" s="59"/>
      <c r="B15" s="59" t="s">
        <v>208</v>
      </c>
      <c r="C15" s="59" t="s">
        <v>209</v>
      </c>
      <c r="D15" s="59" t="s">
        <v>210</v>
      </c>
      <c r="E15" s="59" t="s">
        <v>211</v>
      </c>
      <c r="F15" s="59" t="s">
        <v>203</v>
      </c>
      <c r="G15" s="46"/>
      <c r="H15" s="59"/>
      <c r="I15" s="59" t="s">
        <v>208</v>
      </c>
      <c r="J15" s="59" t="s">
        <v>209</v>
      </c>
      <c r="K15" s="59" t="s">
        <v>210</v>
      </c>
      <c r="L15" s="59" t="s">
        <v>211</v>
      </c>
      <c r="M15" s="59" t="s">
        <v>203</v>
      </c>
      <c r="N15" s="46"/>
      <c r="O15" s="59"/>
      <c r="P15" s="59" t="s">
        <v>208</v>
      </c>
      <c r="Q15" s="59" t="s">
        <v>209</v>
      </c>
      <c r="R15" s="59" t="s">
        <v>210</v>
      </c>
      <c r="S15" s="59" t="s">
        <v>211</v>
      </c>
      <c r="T15" s="59" t="s">
        <v>203</v>
      </c>
      <c r="U15" s="46"/>
      <c r="V15" s="59"/>
      <c r="W15" s="59" t="s">
        <v>208</v>
      </c>
      <c r="X15" s="59" t="s">
        <v>209</v>
      </c>
      <c r="Y15" s="59" t="s">
        <v>210</v>
      </c>
      <c r="Z15" s="59" t="s">
        <v>211</v>
      </c>
      <c r="AA15" s="59" t="s">
        <v>203</v>
      </c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</row>
    <row r="16" spans="1:62" x14ac:dyDescent="0.3">
      <c r="A16" s="59" t="s">
        <v>222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314.00772000000001</v>
      </c>
      <c r="G16" s="46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8.7355610000000006</v>
      </c>
      <c r="N16" s="46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1.6029446000000001</v>
      </c>
      <c r="U16" s="46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107.93821</v>
      </c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</row>
    <row r="17" spans="1:62" x14ac:dyDescent="0.3">
      <c r="A17" s="47"/>
      <c r="B17" s="47"/>
      <c r="C17" s="47"/>
      <c r="D17" s="47"/>
      <c r="E17" s="47"/>
      <c r="F17" s="47"/>
      <c r="G17" s="47"/>
      <c r="H17" s="47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</row>
    <row r="18" spans="1:62" x14ac:dyDescent="0.3">
      <c r="A18" s="47"/>
      <c r="B18" s="47"/>
      <c r="C18" s="47"/>
      <c r="D18" s="47"/>
      <c r="E18" s="47"/>
      <c r="F18" s="47"/>
      <c r="G18" s="47"/>
      <c r="H18" s="47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</row>
    <row r="19" spans="1:62" x14ac:dyDescent="0.3">
      <c r="A19" s="47"/>
      <c r="B19" s="47"/>
      <c r="C19" s="47"/>
      <c r="D19" s="47"/>
      <c r="E19" s="47"/>
      <c r="F19" s="47"/>
      <c r="G19" s="47"/>
      <c r="H19" s="47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</row>
    <row r="20" spans="1:62" x14ac:dyDescent="0.3">
      <c r="A20" s="47"/>
      <c r="B20" s="47"/>
      <c r="C20" s="47"/>
      <c r="D20" s="47"/>
      <c r="E20" s="47"/>
      <c r="F20" s="47"/>
      <c r="G20" s="47"/>
      <c r="H20" s="47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</row>
    <row r="21" spans="1:62" x14ac:dyDescent="0.3">
      <c r="A21" s="47"/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</row>
    <row r="22" spans="1:62" x14ac:dyDescent="0.3">
      <c r="A22" s="47"/>
      <c r="B22" s="47"/>
      <c r="C22" s="47"/>
      <c r="D22" s="47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</row>
    <row r="23" spans="1:62" x14ac:dyDescent="0.3">
      <c r="A23" s="70" t="s">
        <v>223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224</v>
      </c>
      <c r="B24" s="69"/>
      <c r="C24" s="69"/>
      <c r="D24" s="69"/>
      <c r="E24" s="69"/>
      <c r="F24" s="69"/>
      <c r="G24" s="46"/>
      <c r="H24" s="69" t="s">
        <v>225</v>
      </c>
      <c r="I24" s="69"/>
      <c r="J24" s="69"/>
      <c r="K24" s="69"/>
      <c r="L24" s="69"/>
      <c r="M24" s="69"/>
      <c r="N24" s="46"/>
      <c r="O24" s="69" t="s">
        <v>226</v>
      </c>
      <c r="P24" s="69"/>
      <c r="Q24" s="69"/>
      <c r="R24" s="69"/>
      <c r="S24" s="69"/>
      <c r="T24" s="69"/>
      <c r="U24" s="46"/>
      <c r="V24" s="69" t="s">
        <v>227</v>
      </c>
      <c r="W24" s="69"/>
      <c r="X24" s="69"/>
      <c r="Y24" s="69"/>
      <c r="Z24" s="69"/>
      <c r="AA24" s="69"/>
      <c r="AB24" s="46"/>
      <c r="AC24" s="69" t="s">
        <v>228</v>
      </c>
      <c r="AD24" s="69"/>
      <c r="AE24" s="69"/>
      <c r="AF24" s="69"/>
      <c r="AG24" s="69"/>
      <c r="AH24" s="69"/>
      <c r="AI24" s="46"/>
      <c r="AJ24" s="69" t="s">
        <v>229</v>
      </c>
      <c r="AK24" s="69"/>
      <c r="AL24" s="69"/>
      <c r="AM24" s="69"/>
      <c r="AN24" s="69"/>
      <c r="AO24" s="69"/>
      <c r="AP24" s="46"/>
      <c r="AQ24" s="69" t="s">
        <v>230</v>
      </c>
      <c r="AR24" s="69"/>
      <c r="AS24" s="69"/>
      <c r="AT24" s="69"/>
      <c r="AU24" s="69"/>
      <c r="AV24" s="69"/>
      <c r="AW24" s="46"/>
      <c r="AX24" s="69" t="s">
        <v>231</v>
      </c>
      <c r="AY24" s="69"/>
      <c r="AZ24" s="69"/>
      <c r="BA24" s="69"/>
      <c r="BB24" s="69"/>
      <c r="BC24" s="69"/>
      <c r="BD24" s="46"/>
      <c r="BE24" s="69" t="s">
        <v>232</v>
      </c>
      <c r="BF24" s="69"/>
      <c r="BG24" s="69"/>
      <c r="BH24" s="69"/>
      <c r="BI24" s="69"/>
      <c r="BJ24" s="69"/>
    </row>
    <row r="25" spans="1:62" x14ac:dyDescent="0.3">
      <c r="A25" s="59"/>
      <c r="B25" s="59" t="s">
        <v>208</v>
      </c>
      <c r="C25" s="59" t="s">
        <v>209</v>
      </c>
      <c r="D25" s="59" t="s">
        <v>210</v>
      </c>
      <c r="E25" s="59" t="s">
        <v>211</v>
      </c>
      <c r="F25" s="59" t="s">
        <v>203</v>
      </c>
      <c r="G25" s="46"/>
      <c r="H25" s="59"/>
      <c r="I25" s="59" t="s">
        <v>208</v>
      </c>
      <c r="J25" s="59" t="s">
        <v>209</v>
      </c>
      <c r="K25" s="59" t="s">
        <v>210</v>
      </c>
      <c r="L25" s="59" t="s">
        <v>211</v>
      </c>
      <c r="M25" s="59" t="s">
        <v>203</v>
      </c>
      <c r="N25" s="46"/>
      <c r="O25" s="59"/>
      <c r="P25" s="59" t="s">
        <v>208</v>
      </c>
      <c r="Q25" s="59" t="s">
        <v>209</v>
      </c>
      <c r="R25" s="59" t="s">
        <v>210</v>
      </c>
      <c r="S25" s="59" t="s">
        <v>211</v>
      </c>
      <c r="T25" s="59" t="s">
        <v>203</v>
      </c>
      <c r="U25" s="46"/>
      <c r="V25" s="59"/>
      <c r="W25" s="59" t="s">
        <v>208</v>
      </c>
      <c r="X25" s="59" t="s">
        <v>209</v>
      </c>
      <c r="Y25" s="59" t="s">
        <v>210</v>
      </c>
      <c r="Z25" s="59" t="s">
        <v>211</v>
      </c>
      <c r="AA25" s="59" t="s">
        <v>203</v>
      </c>
      <c r="AB25" s="46"/>
      <c r="AC25" s="59"/>
      <c r="AD25" s="59" t="s">
        <v>208</v>
      </c>
      <c r="AE25" s="59" t="s">
        <v>209</v>
      </c>
      <c r="AF25" s="59" t="s">
        <v>210</v>
      </c>
      <c r="AG25" s="59" t="s">
        <v>211</v>
      </c>
      <c r="AH25" s="59" t="s">
        <v>203</v>
      </c>
      <c r="AI25" s="46"/>
      <c r="AJ25" s="59"/>
      <c r="AK25" s="59" t="s">
        <v>208</v>
      </c>
      <c r="AL25" s="59" t="s">
        <v>209</v>
      </c>
      <c r="AM25" s="59" t="s">
        <v>210</v>
      </c>
      <c r="AN25" s="59" t="s">
        <v>211</v>
      </c>
      <c r="AO25" s="59" t="s">
        <v>203</v>
      </c>
      <c r="AP25" s="46"/>
      <c r="AQ25" s="59"/>
      <c r="AR25" s="59" t="s">
        <v>208</v>
      </c>
      <c r="AS25" s="59" t="s">
        <v>209</v>
      </c>
      <c r="AT25" s="59" t="s">
        <v>210</v>
      </c>
      <c r="AU25" s="59" t="s">
        <v>211</v>
      </c>
      <c r="AV25" s="59" t="s">
        <v>203</v>
      </c>
      <c r="AW25" s="46"/>
      <c r="AX25" s="59"/>
      <c r="AY25" s="59" t="s">
        <v>208</v>
      </c>
      <c r="AZ25" s="59" t="s">
        <v>209</v>
      </c>
      <c r="BA25" s="59" t="s">
        <v>210</v>
      </c>
      <c r="BB25" s="59" t="s">
        <v>211</v>
      </c>
      <c r="BC25" s="59" t="s">
        <v>203</v>
      </c>
      <c r="BD25" s="46"/>
      <c r="BE25" s="59"/>
      <c r="BF25" s="59" t="s">
        <v>208</v>
      </c>
      <c r="BG25" s="59" t="s">
        <v>209</v>
      </c>
      <c r="BH25" s="59" t="s">
        <v>210</v>
      </c>
      <c r="BI25" s="59" t="s">
        <v>211</v>
      </c>
      <c r="BJ25" s="59" t="s">
        <v>203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83.322609999999997</v>
      </c>
      <c r="G26" s="46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0.96945596000000001</v>
      </c>
      <c r="N26" s="46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0.68468547000000002</v>
      </c>
      <c r="U26" s="46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9.0080594999999999</v>
      </c>
      <c r="AB26" s="46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1.1441247000000001</v>
      </c>
      <c r="AI26" s="46"/>
      <c r="AJ26" s="59" t="s">
        <v>233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269.92444</v>
      </c>
      <c r="AP26" s="46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5.8311533999999998</v>
      </c>
      <c r="AW26" s="46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1.1629328000000001</v>
      </c>
      <c r="BD26" s="46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2.6287509999999998</v>
      </c>
    </row>
    <row r="27" spans="1:62" x14ac:dyDescent="0.3">
      <c r="A27" s="47"/>
      <c r="B27" s="47"/>
      <c r="C27" s="47"/>
      <c r="D27" s="47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</row>
    <row r="28" spans="1:62" x14ac:dyDescent="0.3">
      <c r="A28" s="47"/>
      <c r="B28" s="47"/>
      <c r="C28" s="47"/>
      <c r="D28" s="47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</row>
    <row r="29" spans="1:62" x14ac:dyDescent="0.3">
      <c r="A29" s="47"/>
      <c r="B29" s="47"/>
      <c r="C29" s="47"/>
      <c r="D29" s="47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</row>
    <row r="30" spans="1:62" x14ac:dyDescent="0.3">
      <c r="A30" s="47"/>
      <c r="B30" s="47"/>
      <c r="C30" s="47"/>
      <c r="D30" s="47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</row>
    <row r="31" spans="1:62" x14ac:dyDescent="0.3">
      <c r="A31" s="47"/>
      <c r="B31" s="47"/>
      <c r="C31" s="47"/>
      <c r="D31" s="47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</row>
    <row r="32" spans="1:62" x14ac:dyDescent="0.3">
      <c r="A32" s="47"/>
      <c r="B32" s="47"/>
      <c r="C32" s="47"/>
      <c r="D32" s="47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</row>
    <row r="33" spans="1:68" x14ac:dyDescent="0.3">
      <c r="A33" s="70" t="s">
        <v>234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48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9"/>
      <c r="BL33" s="5"/>
      <c r="BM33" s="5"/>
      <c r="BN33" s="5"/>
      <c r="BO33" s="5"/>
      <c r="BP33" s="5"/>
    </row>
    <row r="34" spans="1:68" x14ac:dyDescent="0.3">
      <c r="A34" s="69" t="s">
        <v>235</v>
      </c>
      <c r="B34" s="69"/>
      <c r="C34" s="69"/>
      <c r="D34" s="69"/>
      <c r="E34" s="69"/>
      <c r="F34" s="69"/>
      <c r="G34" s="46"/>
      <c r="H34" s="69" t="s">
        <v>236</v>
      </c>
      <c r="I34" s="69"/>
      <c r="J34" s="69"/>
      <c r="K34" s="69"/>
      <c r="L34" s="69"/>
      <c r="M34" s="69"/>
      <c r="N34" s="46"/>
      <c r="O34" s="69" t="s">
        <v>237</v>
      </c>
      <c r="P34" s="69"/>
      <c r="Q34" s="69"/>
      <c r="R34" s="69"/>
      <c r="S34" s="69"/>
      <c r="T34" s="69"/>
      <c r="U34" s="46"/>
      <c r="V34" s="69" t="s">
        <v>238</v>
      </c>
      <c r="W34" s="69"/>
      <c r="X34" s="69"/>
      <c r="Y34" s="69"/>
      <c r="Z34" s="69"/>
      <c r="AA34" s="69"/>
      <c r="AB34" s="46"/>
      <c r="AC34" s="69" t="s">
        <v>239</v>
      </c>
      <c r="AD34" s="69"/>
      <c r="AE34" s="69"/>
      <c r="AF34" s="69"/>
      <c r="AG34" s="69"/>
      <c r="AH34" s="69"/>
      <c r="AI34" s="46"/>
      <c r="AJ34" s="69" t="s">
        <v>240</v>
      </c>
      <c r="AK34" s="69"/>
      <c r="AL34" s="69"/>
      <c r="AM34" s="69"/>
      <c r="AN34" s="69"/>
      <c r="AO34" s="69"/>
      <c r="AP34" s="46"/>
      <c r="AQ34" s="46"/>
      <c r="AR34" s="46"/>
      <c r="AS34" s="46"/>
      <c r="AT34" s="46"/>
      <c r="AU34" s="46"/>
      <c r="AV34" s="46"/>
      <c r="AW34" s="46"/>
      <c r="AX34" s="46"/>
      <c r="AY34" s="46"/>
      <c r="AZ34" s="46"/>
      <c r="BA34" s="46"/>
      <c r="BB34" s="46"/>
      <c r="BC34" s="46"/>
      <c r="BD34" s="46"/>
      <c r="BE34" s="46"/>
      <c r="BF34" s="46"/>
      <c r="BG34" s="46"/>
      <c r="BH34" s="46"/>
      <c r="BI34" s="46"/>
      <c r="BJ34" s="46"/>
      <c r="BK34" s="46"/>
    </row>
    <row r="35" spans="1:68" x14ac:dyDescent="0.3">
      <c r="A35" s="59"/>
      <c r="B35" s="59" t="s">
        <v>208</v>
      </c>
      <c r="C35" s="59" t="s">
        <v>209</v>
      </c>
      <c r="D35" s="59" t="s">
        <v>210</v>
      </c>
      <c r="E35" s="59" t="s">
        <v>211</v>
      </c>
      <c r="F35" s="59" t="s">
        <v>203</v>
      </c>
      <c r="G35" s="46"/>
      <c r="H35" s="59"/>
      <c r="I35" s="59" t="s">
        <v>208</v>
      </c>
      <c r="J35" s="59" t="s">
        <v>209</v>
      </c>
      <c r="K35" s="59" t="s">
        <v>210</v>
      </c>
      <c r="L35" s="59" t="s">
        <v>211</v>
      </c>
      <c r="M35" s="59" t="s">
        <v>203</v>
      </c>
      <c r="N35" s="46"/>
      <c r="O35" s="59"/>
      <c r="P35" s="59" t="s">
        <v>208</v>
      </c>
      <c r="Q35" s="59" t="s">
        <v>209</v>
      </c>
      <c r="R35" s="59" t="s">
        <v>210</v>
      </c>
      <c r="S35" s="59" t="s">
        <v>211</v>
      </c>
      <c r="T35" s="59" t="s">
        <v>203</v>
      </c>
      <c r="U35" s="46"/>
      <c r="V35" s="59"/>
      <c r="W35" s="59" t="s">
        <v>208</v>
      </c>
      <c r="X35" s="59" t="s">
        <v>209</v>
      </c>
      <c r="Y35" s="59" t="s">
        <v>210</v>
      </c>
      <c r="Z35" s="59" t="s">
        <v>211</v>
      </c>
      <c r="AA35" s="59" t="s">
        <v>203</v>
      </c>
      <c r="AB35" s="46"/>
      <c r="AC35" s="59"/>
      <c r="AD35" s="59" t="s">
        <v>208</v>
      </c>
      <c r="AE35" s="59" t="s">
        <v>209</v>
      </c>
      <c r="AF35" s="59" t="s">
        <v>210</v>
      </c>
      <c r="AG35" s="59" t="s">
        <v>211</v>
      </c>
      <c r="AH35" s="59" t="s">
        <v>203</v>
      </c>
      <c r="AI35" s="46"/>
      <c r="AJ35" s="59"/>
      <c r="AK35" s="59" t="s">
        <v>208</v>
      </c>
      <c r="AL35" s="59" t="s">
        <v>209</v>
      </c>
      <c r="AM35" s="59" t="s">
        <v>210</v>
      </c>
      <c r="AN35" s="59" t="s">
        <v>211</v>
      </c>
      <c r="AO35" s="59" t="s">
        <v>203</v>
      </c>
      <c r="AP35" s="46"/>
      <c r="AQ35" s="46"/>
      <c r="AR35" s="46"/>
      <c r="AS35" s="46"/>
      <c r="AT35" s="46"/>
      <c r="AU35" s="46"/>
      <c r="AV35" s="46"/>
      <c r="AW35" s="46"/>
      <c r="AX35" s="46"/>
      <c r="AY35" s="46"/>
      <c r="AZ35" s="46"/>
      <c r="BA35" s="46"/>
      <c r="BB35" s="46"/>
      <c r="BC35" s="46"/>
      <c r="BD35" s="46"/>
      <c r="BE35" s="46"/>
      <c r="BF35" s="46"/>
      <c r="BG35" s="46"/>
      <c r="BH35" s="46"/>
      <c r="BI35" s="46"/>
      <c r="BJ35" s="46"/>
      <c r="BK35" s="46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244.93155999999999</v>
      </c>
      <c r="G36" s="46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664.53394000000003</v>
      </c>
      <c r="N36" s="46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2890.6372000000001</v>
      </c>
      <c r="U36" s="46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1626.9286</v>
      </c>
      <c r="AB36" s="46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35.835315999999999</v>
      </c>
      <c r="AI36" s="46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73.622129999999999</v>
      </c>
      <c r="AP36" s="46"/>
      <c r="AQ36" s="46"/>
      <c r="AR36" s="46"/>
      <c r="AS36" s="46"/>
      <c r="AT36" s="46"/>
      <c r="AU36" s="46"/>
      <c r="AV36" s="46"/>
      <c r="AW36" s="46"/>
      <c r="AX36" s="46"/>
      <c r="AY36" s="46"/>
      <c r="AZ36" s="46"/>
      <c r="BA36" s="46"/>
      <c r="BB36" s="46"/>
      <c r="BC36" s="46"/>
      <c r="BD36" s="46"/>
      <c r="BE36" s="46"/>
      <c r="BF36" s="46"/>
      <c r="BG36" s="46"/>
      <c r="BH36" s="46"/>
      <c r="BI36" s="46"/>
      <c r="BJ36" s="46"/>
      <c r="BK36" s="46"/>
    </row>
    <row r="37" spans="1:68" x14ac:dyDescent="0.3">
      <c r="A37" s="47"/>
      <c r="B37" s="47"/>
      <c r="C37" s="47"/>
      <c r="D37" s="47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</row>
    <row r="38" spans="1:68" x14ac:dyDescent="0.3">
      <c r="A38" s="47"/>
      <c r="B38" s="47"/>
      <c r="C38" s="47"/>
      <c r="D38" s="47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</row>
    <row r="39" spans="1:68" x14ac:dyDescent="0.3">
      <c r="A39" s="47"/>
      <c r="B39" s="47"/>
      <c r="C39" s="47"/>
      <c r="D39" s="47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</row>
    <row r="40" spans="1:68" x14ac:dyDescent="0.3">
      <c r="A40" s="47"/>
      <c r="B40" s="47"/>
      <c r="C40" s="47"/>
      <c r="D40" s="47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</row>
    <row r="41" spans="1:68" x14ac:dyDescent="0.3">
      <c r="A41" s="47"/>
      <c r="B41" s="47"/>
      <c r="C41" s="47"/>
      <c r="D41" s="47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</row>
    <row r="42" spans="1:68" x14ac:dyDescent="0.3">
      <c r="A42" s="47"/>
      <c r="B42" s="47"/>
      <c r="C42" s="47"/>
      <c r="D42" s="47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</row>
    <row r="43" spans="1:68" x14ac:dyDescent="0.3">
      <c r="A43" s="70" t="s">
        <v>241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  <c r="BK43" s="46"/>
    </row>
    <row r="44" spans="1:68" x14ac:dyDescent="0.3">
      <c r="A44" s="69" t="s">
        <v>242</v>
      </c>
      <c r="B44" s="69"/>
      <c r="C44" s="69"/>
      <c r="D44" s="69"/>
      <c r="E44" s="69"/>
      <c r="F44" s="69"/>
      <c r="G44" s="46"/>
      <c r="H44" s="69" t="s">
        <v>243</v>
      </c>
      <c r="I44" s="69"/>
      <c r="J44" s="69"/>
      <c r="K44" s="69"/>
      <c r="L44" s="69"/>
      <c r="M44" s="69"/>
      <c r="N44" s="46"/>
      <c r="O44" s="69" t="s">
        <v>244</v>
      </c>
      <c r="P44" s="69"/>
      <c r="Q44" s="69"/>
      <c r="R44" s="69"/>
      <c r="S44" s="69"/>
      <c r="T44" s="69"/>
      <c r="U44" s="46"/>
      <c r="V44" s="69" t="s">
        <v>245</v>
      </c>
      <c r="W44" s="69"/>
      <c r="X44" s="69"/>
      <c r="Y44" s="69"/>
      <c r="Z44" s="69"/>
      <c r="AA44" s="69"/>
      <c r="AB44" s="46"/>
      <c r="AC44" s="69" t="s">
        <v>246</v>
      </c>
      <c r="AD44" s="69"/>
      <c r="AE44" s="69"/>
      <c r="AF44" s="69"/>
      <c r="AG44" s="69"/>
      <c r="AH44" s="69"/>
      <c r="AI44" s="46"/>
      <c r="AJ44" s="69" t="s">
        <v>247</v>
      </c>
      <c r="AK44" s="69"/>
      <c r="AL44" s="69"/>
      <c r="AM44" s="69"/>
      <c r="AN44" s="69"/>
      <c r="AO44" s="69"/>
      <c r="AP44" s="46"/>
      <c r="AQ44" s="69" t="s">
        <v>248</v>
      </c>
      <c r="AR44" s="69"/>
      <c r="AS44" s="69"/>
      <c r="AT44" s="69"/>
      <c r="AU44" s="69"/>
      <c r="AV44" s="69"/>
      <c r="AW44" s="46"/>
      <c r="AX44" s="69" t="s">
        <v>249</v>
      </c>
      <c r="AY44" s="69"/>
      <c r="AZ44" s="69"/>
      <c r="BA44" s="69"/>
      <c r="BB44" s="69"/>
      <c r="BC44" s="69"/>
      <c r="BD44" s="46"/>
      <c r="BE44" s="69" t="s">
        <v>250</v>
      </c>
      <c r="BF44" s="69"/>
      <c r="BG44" s="69"/>
      <c r="BH44" s="69"/>
      <c r="BI44" s="69"/>
      <c r="BJ44" s="69"/>
      <c r="BK44" s="46"/>
    </row>
    <row r="45" spans="1:68" x14ac:dyDescent="0.3">
      <c r="A45" s="59"/>
      <c r="B45" s="59" t="s">
        <v>208</v>
      </c>
      <c r="C45" s="59" t="s">
        <v>209</v>
      </c>
      <c r="D45" s="59" t="s">
        <v>210</v>
      </c>
      <c r="E45" s="59" t="s">
        <v>211</v>
      </c>
      <c r="F45" s="59" t="s">
        <v>203</v>
      </c>
      <c r="G45" s="46"/>
      <c r="H45" s="59"/>
      <c r="I45" s="59" t="s">
        <v>208</v>
      </c>
      <c r="J45" s="59" t="s">
        <v>209</v>
      </c>
      <c r="K45" s="59" t="s">
        <v>210</v>
      </c>
      <c r="L45" s="59" t="s">
        <v>211</v>
      </c>
      <c r="M45" s="59" t="s">
        <v>203</v>
      </c>
      <c r="N45" s="46"/>
      <c r="O45" s="59"/>
      <c r="P45" s="59" t="s">
        <v>208</v>
      </c>
      <c r="Q45" s="59" t="s">
        <v>209</v>
      </c>
      <c r="R45" s="59" t="s">
        <v>210</v>
      </c>
      <c r="S45" s="59" t="s">
        <v>211</v>
      </c>
      <c r="T45" s="59" t="s">
        <v>203</v>
      </c>
      <c r="U45" s="46"/>
      <c r="V45" s="59"/>
      <c r="W45" s="59" t="s">
        <v>208</v>
      </c>
      <c r="X45" s="59" t="s">
        <v>209</v>
      </c>
      <c r="Y45" s="59" t="s">
        <v>210</v>
      </c>
      <c r="Z45" s="59" t="s">
        <v>211</v>
      </c>
      <c r="AA45" s="59" t="s">
        <v>203</v>
      </c>
      <c r="AB45" s="46"/>
      <c r="AC45" s="59"/>
      <c r="AD45" s="59" t="s">
        <v>208</v>
      </c>
      <c r="AE45" s="59" t="s">
        <v>209</v>
      </c>
      <c r="AF45" s="59" t="s">
        <v>210</v>
      </c>
      <c r="AG45" s="59" t="s">
        <v>211</v>
      </c>
      <c r="AH45" s="59" t="s">
        <v>203</v>
      </c>
      <c r="AI45" s="46"/>
      <c r="AJ45" s="59"/>
      <c r="AK45" s="59" t="s">
        <v>208</v>
      </c>
      <c r="AL45" s="59" t="s">
        <v>209</v>
      </c>
      <c r="AM45" s="59" t="s">
        <v>210</v>
      </c>
      <c r="AN45" s="59" t="s">
        <v>211</v>
      </c>
      <c r="AO45" s="59" t="s">
        <v>203</v>
      </c>
      <c r="AP45" s="46"/>
      <c r="AQ45" s="59"/>
      <c r="AR45" s="59" t="s">
        <v>208</v>
      </c>
      <c r="AS45" s="59" t="s">
        <v>209</v>
      </c>
      <c r="AT45" s="59" t="s">
        <v>210</v>
      </c>
      <c r="AU45" s="59" t="s">
        <v>211</v>
      </c>
      <c r="AV45" s="59" t="s">
        <v>203</v>
      </c>
      <c r="AW45" s="46"/>
      <c r="AX45" s="59"/>
      <c r="AY45" s="59" t="s">
        <v>208</v>
      </c>
      <c r="AZ45" s="59" t="s">
        <v>209</v>
      </c>
      <c r="BA45" s="59" t="s">
        <v>210</v>
      </c>
      <c r="BB45" s="59" t="s">
        <v>211</v>
      </c>
      <c r="BC45" s="59" t="s">
        <v>203</v>
      </c>
      <c r="BD45" s="46"/>
      <c r="BE45" s="59"/>
      <c r="BF45" s="59" t="s">
        <v>208</v>
      </c>
      <c r="BG45" s="59" t="s">
        <v>209</v>
      </c>
      <c r="BH45" s="59" t="s">
        <v>210</v>
      </c>
      <c r="BI45" s="59" t="s">
        <v>211</v>
      </c>
      <c r="BJ45" s="59" t="s">
        <v>203</v>
      </c>
      <c r="BK45" s="46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7.3512234999999997</v>
      </c>
      <c r="G46" s="46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6.0622990000000003</v>
      </c>
      <c r="N46" s="46"/>
      <c r="O46" s="59" t="s">
        <v>251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348.75592</v>
      </c>
      <c r="U46" s="46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7.4698790000000001E-2</v>
      </c>
      <c r="AB46" s="46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1.6775215999999999</v>
      </c>
      <c r="AI46" s="46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111.92285</v>
      </c>
      <c r="AP46" s="46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49.178615999999998</v>
      </c>
      <c r="AW46" s="46"/>
      <c r="AX46" s="59" t="s">
        <v>252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46"/>
      <c r="BE46" s="59" t="s">
        <v>253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46"/>
    </row>
  </sheetData>
  <mergeCells count="38"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J4:L4"/>
    <mergeCell ref="A14:F14"/>
    <mergeCell ref="H14:M14"/>
    <mergeCell ref="O14:T14"/>
    <mergeCell ref="V14:AA14"/>
    <mergeCell ref="A13:AA1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I54" sqref="I54"/>
    </sheetView>
  </sheetViews>
  <sheetFormatPr defaultRowHeight="16.5" x14ac:dyDescent="0.3"/>
  <cols>
    <col min="1" max="2" width="9" style="62" customWidth="1"/>
    <col min="3" max="13" width="9" style="62"/>
    <col min="14" max="19" width="9" style="62" customWidth="1"/>
    <col min="20" max="20" width="9" style="62"/>
    <col min="21" max="21" width="9" style="62" customWidth="1"/>
    <col min="22" max="16384" width="9" style="62"/>
  </cols>
  <sheetData>
    <row r="1" spans="1:27" x14ac:dyDescent="0.3">
      <c r="A1" s="62" t="s">
        <v>276</v>
      </c>
      <c r="B1" s="61" t="s">
        <v>333</v>
      </c>
      <c r="G1" s="62" t="s">
        <v>318</v>
      </c>
      <c r="H1" s="61" t="s">
        <v>334</v>
      </c>
    </row>
    <row r="3" spans="1:27" x14ac:dyDescent="0.3">
      <c r="A3" s="71" t="s">
        <v>319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</row>
    <row r="4" spans="1:27" x14ac:dyDescent="0.3">
      <c r="A4" s="69" t="s">
        <v>277</v>
      </c>
      <c r="B4" s="69"/>
      <c r="C4" s="69"/>
      <c r="E4" s="66" t="s">
        <v>278</v>
      </c>
      <c r="F4" s="67"/>
      <c r="G4" s="67"/>
      <c r="H4" s="68"/>
      <c r="J4" s="66" t="s">
        <v>279</v>
      </c>
      <c r="K4" s="67"/>
      <c r="L4" s="68"/>
      <c r="N4" s="69" t="s">
        <v>46</v>
      </c>
      <c r="O4" s="69"/>
      <c r="P4" s="69"/>
      <c r="Q4" s="69"/>
      <c r="R4" s="69"/>
      <c r="S4" s="69"/>
      <c r="U4" s="69" t="s">
        <v>320</v>
      </c>
      <c r="V4" s="69"/>
      <c r="W4" s="69"/>
      <c r="X4" s="69"/>
      <c r="Y4" s="69"/>
      <c r="Z4" s="69"/>
    </row>
    <row r="5" spans="1:27" x14ac:dyDescent="0.3">
      <c r="A5" s="65"/>
      <c r="B5" s="65" t="s">
        <v>280</v>
      </c>
      <c r="C5" s="65" t="s">
        <v>281</v>
      </c>
      <c r="E5" s="65"/>
      <c r="F5" s="65" t="s">
        <v>50</v>
      </c>
      <c r="G5" s="65" t="s">
        <v>282</v>
      </c>
      <c r="H5" s="65" t="s">
        <v>46</v>
      </c>
      <c r="J5" s="65"/>
      <c r="K5" s="65" t="s">
        <v>283</v>
      </c>
      <c r="L5" s="65" t="s">
        <v>284</v>
      </c>
      <c r="N5" s="65"/>
      <c r="O5" s="65" t="s">
        <v>285</v>
      </c>
      <c r="P5" s="65" t="s">
        <v>286</v>
      </c>
      <c r="Q5" s="65" t="s">
        <v>287</v>
      </c>
      <c r="R5" s="65" t="s">
        <v>288</v>
      </c>
      <c r="S5" s="65" t="s">
        <v>281</v>
      </c>
      <c r="U5" s="65"/>
      <c r="V5" s="65" t="s">
        <v>285</v>
      </c>
      <c r="W5" s="65" t="s">
        <v>286</v>
      </c>
      <c r="X5" s="65" t="s">
        <v>287</v>
      </c>
      <c r="Y5" s="65" t="s">
        <v>288</v>
      </c>
      <c r="Z5" s="65" t="s">
        <v>281</v>
      </c>
    </row>
    <row r="6" spans="1:27" x14ac:dyDescent="0.3">
      <c r="A6" s="65" t="s">
        <v>277</v>
      </c>
      <c r="B6" s="65">
        <v>1800</v>
      </c>
      <c r="C6" s="65">
        <v>1237.7904000000001</v>
      </c>
      <c r="E6" s="65" t="s">
        <v>289</v>
      </c>
      <c r="F6" s="65">
        <v>55</v>
      </c>
      <c r="G6" s="65">
        <v>15</v>
      </c>
      <c r="H6" s="65">
        <v>7</v>
      </c>
      <c r="J6" s="65" t="s">
        <v>289</v>
      </c>
      <c r="K6" s="65">
        <v>0.1</v>
      </c>
      <c r="L6" s="65">
        <v>4</v>
      </c>
      <c r="N6" s="65" t="s">
        <v>321</v>
      </c>
      <c r="O6" s="65">
        <v>40</v>
      </c>
      <c r="P6" s="65">
        <v>50</v>
      </c>
      <c r="Q6" s="65">
        <v>0</v>
      </c>
      <c r="R6" s="65">
        <v>0</v>
      </c>
      <c r="S6" s="65">
        <v>40.483130000000003</v>
      </c>
      <c r="U6" s="65" t="s">
        <v>290</v>
      </c>
      <c r="V6" s="65">
        <v>0</v>
      </c>
      <c r="W6" s="65">
        <v>0</v>
      </c>
      <c r="X6" s="65">
        <v>20</v>
      </c>
      <c r="Y6" s="65">
        <v>0</v>
      </c>
      <c r="Z6" s="65">
        <v>11.874313000000001</v>
      </c>
    </row>
    <row r="7" spans="1:27" x14ac:dyDescent="0.3">
      <c r="E7" s="65" t="s">
        <v>291</v>
      </c>
      <c r="F7" s="65">
        <v>65</v>
      </c>
      <c r="G7" s="65">
        <v>30</v>
      </c>
      <c r="H7" s="65">
        <v>20</v>
      </c>
      <c r="J7" s="65" t="s">
        <v>291</v>
      </c>
      <c r="K7" s="65">
        <v>1</v>
      </c>
      <c r="L7" s="65">
        <v>10</v>
      </c>
    </row>
    <row r="8" spans="1:27" x14ac:dyDescent="0.3">
      <c r="E8" s="65" t="s">
        <v>292</v>
      </c>
      <c r="F8" s="65">
        <v>74.941999999999993</v>
      </c>
      <c r="G8" s="65">
        <v>9.3569999999999993</v>
      </c>
      <c r="H8" s="65">
        <v>15.701000000000001</v>
      </c>
      <c r="J8" s="65" t="s">
        <v>292</v>
      </c>
      <c r="K8" s="65">
        <v>5.2480000000000002</v>
      </c>
      <c r="L8" s="65">
        <v>25.170999999999999</v>
      </c>
    </row>
    <row r="13" spans="1:27" x14ac:dyDescent="0.3">
      <c r="A13" s="70" t="s">
        <v>293</v>
      </c>
      <c r="B13" s="70"/>
      <c r="C13" s="70"/>
      <c r="D13" s="70"/>
      <c r="E13" s="70"/>
      <c r="F13" s="70"/>
      <c r="G13" s="70"/>
      <c r="H13" s="70"/>
      <c r="I13" s="70"/>
      <c r="J13" s="70"/>
      <c r="K13" s="70"/>
      <c r="L13" s="70"/>
      <c r="M13" s="70"/>
      <c r="N13" s="70"/>
      <c r="O13" s="70"/>
      <c r="P13" s="70"/>
      <c r="Q13" s="70"/>
      <c r="R13" s="70"/>
      <c r="S13" s="70"/>
      <c r="T13" s="70"/>
      <c r="U13" s="70"/>
      <c r="V13" s="70"/>
      <c r="W13" s="70"/>
      <c r="X13" s="70"/>
      <c r="Y13" s="70"/>
      <c r="Z13" s="70"/>
      <c r="AA13" s="70"/>
    </row>
    <row r="14" spans="1:27" x14ac:dyDescent="0.3">
      <c r="A14" s="69" t="s">
        <v>294</v>
      </c>
      <c r="B14" s="69"/>
      <c r="C14" s="69"/>
      <c r="D14" s="69"/>
      <c r="E14" s="69"/>
      <c r="F14" s="69"/>
      <c r="H14" s="69" t="s">
        <v>295</v>
      </c>
      <c r="I14" s="69"/>
      <c r="J14" s="69"/>
      <c r="K14" s="69"/>
      <c r="L14" s="69"/>
      <c r="M14" s="69"/>
      <c r="O14" s="69" t="s">
        <v>322</v>
      </c>
      <c r="P14" s="69"/>
      <c r="Q14" s="69"/>
      <c r="R14" s="69"/>
      <c r="S14" s="69"/>
      <c r="T14" s="69"/>
      <c r="V14" s="69" t="s">
        <v>323</v>
      </c>
      <c r="W14" s="69"/>
      <c r="X14" s="69"/>
      <c r="Y14" s="69"/>
      <c r="Z14" s="69"/>
      <c r="AA14" s="69"/>
    </row>
    <row r="15" spans="1:27" x14ac:dyDescent="0.3">
      <c r="A15" s="65"/>
      <c r="B15" s="65" t="s">
        <v>285</v>
      </c>
      <c r="C15" s="65" t="s">
        <v>286</v>
      </c>
      <c r="D15" s="65" t="s">
        <v>287</v>
      </c>
      <c r="E15" s="65" t="s">
        <v>288</v>
      </c>
      <c r="F15" s="65" t="s">
        <v>281</v>
      </c>
      <c r="H15" s="65"/>
      <c r="I15" s="65" t="s">
        <v>285</v>
      </c>
      <c r="J15" s="65" t="s">
        <v>286</v>
      </c>
      <c r="K15" s="65" t="s">
        <v>287</v>
      </c>
      <c r="L15" s="65" t="s">
        <v>288</v>
      </c>
      <c r="M15" s="65" t="s">
        <v>281</v>
      </c>
      <c r="O15" s="65"/>
      <c r="P15" s="65" t="s">
        <v>285</v>
      </c>
      <c r="Q15" s="65" t="s">
        <v>286</v>
      </c>
      <c r="R15" s="65" t="s">
        <v>287</v>
      </c>
      <c r="S15" s="65" t="s">
        <v>288</v>
      </c>
      <c r="T15" s="65" t="s">
        <v>281</v>
      </c>
      <c r="V15" s="65"/>
      <c r="W15" s="65" t="s">
        <v>285</v>
      </c>
      <c r="X15" s="65" t="s">
        <v>286</v>
      </c>
      <c r="Y15" s="65" t="s">
        <v>287</v>
      </c>
      <c r="Z15" s="65" t="s">
        <v>288</v>
      </c>
      <c r="AA15" s="65" t="s">
        <v>281</v>
      </c>
    </row>
    <row r="16" spans="1:27" x14ac:dyDescent="0.3">
      <c r="A16" s="65" t="s">
        <v>324</v>
      </c>
      <c r="B16" s="65">
        <v>430</v>
      </c>
      <c r="C16" s="65">
        <v>600</v>
      </c>
      <c r="D16" s="65">
        <v>0</v>
      </c>
      <c r="E16" s="65">
        <v>3000</v>
      </c>
      <c r="F16" s="65">
        <v>314.00772000000001</v>
      </c>
      <c r="H16" s="65" t="s">
        <v>3</v>
      </c>
      <c r="I16" s="65">
        <v>0</v>
      </c>
      <c r="J16" s="65">
        <v>0</v>
      </c>
      <c r="K16" s="65">
        <v>12</v>
      </c>
      <c r="L16" s="65">
        <v>540</v>
      </c>
      <c r="M16" s="65">
        <v>8.7355610000000006</v>
      </c>
      <c r="O16" s="65" t="s">
        <v>4</v>
      </c>
      <c r="P16" s="65">
        <v>0</v>
      </c>
      <c r="Q16" s="65">
        <v>0</v>
      </c>
      <c r="R16" s="65">
        <v>10</v>
      </c>
      <c r="S16" s="65">
        <v>100</v>
      </c>
      <c r="T16" s="65">
        <v>1.6029446000000001</v>
      </c>
      <c r="V16" s="65" t="s">
        <v>5</v>
      </c>
      <c r="W16" s="65">
        <v>0</v>
      </c>
      <c r="X16" s="65">
        <v>0</v>
      </c>
      <c r="Y16" s="65">
        <v>65</v>
      </c>
      <c r="Z16" s="65">
        <v>0</v>
      </c>
      <c r="AA16" s="65">
        <v>107.93821</v>
      </c>
    </row>
    <row r="23" spans="1:62" x14ac:dyDescent="0.3">
      <c r="A23" s="70" t="s">
        <v>296</v>
      </c>
      <c r="B23" s="70"/>
      <c r="C23" s="70"/>
      <c r="D23" s="70"/>
      <c r="E23" s="70"/>
      <c r="F23" s="70"/>
      <c r="G23" s="70"/>
      <c r="H23" s="70"/>
      <c r="I23" s="70"/>
      <c r="J23" s="70"/>
      <c r="K23" s="70"/>
      <c r="L23" s="70"/>
      <c r="M23" s="70"/>
      <c r="N23" s="70"/>
      <c r="O23" s="70"/>
      <c r="P23" s="70"/>
      <c r="Q23" s="70"/>
      <c r="R23" s="70"/>
      <c r="S23" s="70"/>
      <c r="T23" s="70"/>
      <c r="U23" s="70"/>
      <c r="V23" s="70"/>
      <c r="W23" s="70"/>
      <c r="X23" s="70"/>
      <c r="Y23" s="70"/>
      <c r="Z23" s="70"/>
      <c r="AA23" s="70"/>
      <c r="AB23" s="70"/>
      <c r="AC23" s="70"/>
      <c r="AD23" s="70"/>
      <c r="AE23" s="70"/>
      <c r="AF23" s="70"/>
      <c r="AG23" s="70"/>
      <c r="AH23" s="70"/>
      <c r="AI23" s="70"/>
      <c r="AJ23" s="70"/>
      <c r="AK23" s="70"/>
      <c r="AL23" s="70"/>
      <c r="AM23" s="70"/>
      <c r="AN23" s="70"/>
      <c r="AO23" s="70"/>
      <c r="AP23" s="70"/>
      <c r="AQ23" s="70"/>
      <c r="AR23" s="70"/>
      <c r="AS23" s="70"/>
      <c r="AT23" s="70"/>
      <c r="AU23" s="70"/>
      <c r="AV23" s="70"/>
      <c r="AW23" s="70"/>
      <c r="AX23" s="70"/>
      <c r="AY23" s="70"/>
      <c r="AZ23" s="70"/>
      <c r="BA23" s="70"/>
      <c r="BB23" s="70"/>
      <c r="BC23" s="70"/>
      <c r="BD23" s="70"/>
      <c r="BE23" s="70"/>
      <c r="BF23" s="70"/>
      <c r="BG23" s="70"/>
      <c r="BH23" s="70"/>
      <c r="BI23" s="70"/>
      <c r="BJ23" s="70"/>
    </row>
    <row r="24" spans="1:62" x14ac:dyDescent="0.3">
      <c r="A24" s="69" t="s">
        <v>297</v>
      </c>
      <c r="B24" s="69"/>
      <c r="C24" s="69"/>
      <c r="D24" s="69"/>
      <c r="E24" s="69"/>
      <c r="F24" s="69"/>
      <c r="H24" s="69" t="s">
        <v>325</v>
      </c>
      <c r="I24" s="69"/>
      <c r="J24" s="69"/>
      <c r="K24" s="69"/>
      <c r="L24" s="69"/>
      <c r="M24" s="69"/>
      <c r="O24" s="69" t="s">
        <v>298</v>
      </c>
      <c r="P24" s="69"/>
      <c r="Q24" s="69"/>
      <c r="R24" s="69"/>
      <c r="S24" s="69"/>
      <c r="T24" s="69"/>
      <c r="V24" s="69" t="s">
        <v>299</v>
      </c>
      <c r="W24" s="69"/>
      <c r="X24" s="69"/>
      <c r="Y24" s="69"/>
      <c r="Z24" s="69"/>
      <c r="AA24" s="69"/>
      <c r="AC24" s="69" t="s">
        <v>326</v>
      </c>
      <c r="AD24" s="69"/>
      <c r="AE24" s="69"/>
      <c r="AF24" s="69"/>
      <c r="AG24" s="69"/>
      <c r="AH24" s="69"/>
      <c r="AJ24" s="69" t="s">
        <v>300</v>
      </c>
      <c r="AK24" s="69"/>
      <c r="AL24" s="69"/>
      <c r="AM24" s="69"/>
      <c r="AN24" s="69"/>
      <c r="AO24" s="69"/>
      <c r="AQ24" s="69" t="s">
        <v>301</v>
      </c>
      <c r="AR24" s="69"/>
      <c r="AS24" s="69"/>
      <c r="AT24" s="69"/>
      <c r="AU24" s="69"/>
      <c r="AV24" s="69"/>
      <c r="AX24" s="69" t="s">
        <v>302</v>
      </c>
      <c r="AY24" s="69"/>
      <c r="AZ24" s="69"/>
      <c r="BA24" s="69"/>
      <c r="BB24" s="69"/>
      <c r="BC24" s="69"/>
      <c r="BE24" s="69" t="s">
        <v>303</v>
      </c>
      <c r="BF24" s="69"/>
      <c r="BG24" s="69"/>
      <c r="BH24" s="69"/>
      <c r="BI24" s="69"/>
      <c r="BJ24" s="69"/>
    </row>
    <row r="25" spans="1:62" x14ac:dyDescent="0.3">
      <c r="A25" s="65"/>
      <c r="B25" s="65" t="s">
        <v>285</v>
      </c>
      <c r="C25" s="65" t="s">
        <v>286</v>
      </c>
      <c r="D25" s="65" t="s">
        <v>287</v>
      </c>
      <c r="E25" s="65" t="s">
        <v>288</v>
      </c>
      <c r="F25" s="65" t="s">
        <v>281</v>
      </c>
      <c r="H25" s="65"/>
      <c r="I25" s="65" t="s">
        <v>285</v>
      </c>
      <c r="J25" s="65" t="s">
        <v>286</v>
      </c>
      <c r="K25" s="65" t="s">
        <v>287</v>
      </c>
      <c r="L25" s="65" t="s">
        <v>288</v>
      </c>
      <c r="M25" s="65" t="s">
        <v>281</v>
      </c>
      <c r="O25" s="65"/>
      <c r="P25" s="65" t="s">
        <v>285</v>
      </c>
      <c r="Q25" s="65" t="s">
        <v>286</v>
      </c>
      <c r="R25" s="65" t="s">
        <v>287</v>
      </c>
      <c r="S25" s="65" t="s">
        <v>288</v>
      </c>
      <c r="T25" s="65" t="s">
        <v>281</v>
      </c>
      <c r="V25" s="65"/>
      <c r="W25" s="65" t="s">
        <v>285</v>
      </c>
      <c r="X25" s="65" t="s">
        <v>286</v>
      </c>
      <c r="Y25" s="65" t="s">
        <v>287</v>
      </c>
      <c r="Z25" s="65" t="s">
        <v>288</v>
      </c>
      <c r="AA25" s="65" t="s">
        <v>281</v>
      </c>
      <c r="AC25" s="65"/>
      <c r="AD25" s="65" t="s">
        <v>285</v>
      </c>
      <c r="AE25" s="65" t="s">
        <v>286</v>
      </c>
      <c r="AF25" s="65" t="s">
        <v>287</v>
      </c>
      <c r="AG25" s="65" t="s">
        <v>288</v>
      </c>
      <c r="AH25" s="65" t="s">
        <v>281</v>
      </c>
      <c r="AJ25" s="65"/>
      <c r="AK25" s="65" t="s">
        <v>285</v>
      </c>
      <c r="AL25" s="65" t="s">
        <v>286</v>
      </c>
      <c r="AM25" s="65" t="s">
        <v>287</v>
      </c>
      <c r="AN25" s="65" t="s">
        <v>288</v>
      </c>
      <c r="AO25" s="65" t="s">
        <v>281</v>
      </c>
      <c r="AQ25" s="65"/>
      <c r="AR25" s="65" t="s">
        <v>285</v>
      </c>
      <c r="AS25" s="65" t="s">
        <v>286</v>
      </c>
      <c r="AT25" s="65" t="s">
        <v>287</v>
      </c>
      <c r="AU25" s="65" t="s">
        <v>288</v>
      </c>
      <c r="AV25" s="65" t="s">
        <v>281</v>
      </c>
      <c r="AX25" s="65"/>
      <c r="AY25" s="65" t="s">
        <v>285</v>
      </c>
      <c r="AZ25" s="65" t="s">
        <v>286</v>
      </c>
      <c r="BA25" s="65" t="s">
        <v>287</v>
      </c>
      <c r="BB25" s="65" t="s">
        <v>288</v>
      </c>
      <c r="BC25" s="65" t="s">
        <v>281</v>
      </c>
      <c r="BE25" s="65"/>
      <c r="BF25" s="65" t="s">
        <v>285</v>
      </c>
      <c r="BG25" s="65" t="s">
        <v>286</v>
      </c>
      <c r="BH25" s="65" t="s">
        <v>287</v>
      </c>
      <c r="BI25" s="65" t="s">
        <v>288</v>
      </c>
      <c r="BJ25" s="65" t="s">
        <v>281</v>
      </c>
    </row>
    <row r="26" spans="1:62" x14ac:dyDescent="0.3">
      <c r="A26" s="65" t="s">
        <v>8</v>
      </c>
      <c r="B26" s="65">
        <v>75</v>
      </c>
      <c r="C26" s="65">
        <v>100</v>
      </c>
      <c r="D26" s="65">
        <v>0</v>
      </c>
      <c r="E26" s="65">
        <v>2000</v>
      </c>
      <c r="F26" s="65">
        <v>83.322609999999997</v>
      </c>
      <c r="H26" s="65" t="s">
        <v>9</v>
      </c>
      <c r="I26" s="65">
        <v>0.9</v>
      </c>
      <c r="J26" s="65">
        <v>1.1000000000000001</v>
      </c>
      <c r="K26" s="65">
        <v>0</v>
      </c>
      <c r="L26" s="65">
        <v>0</v>
      </c>
      <c r="M26" s="65">
        <v>0.96945596000000001</v>
      </c>
      <c r="O26" s="65" t="s">
        <v>10</v>
      </c>
      <c r="P26" s="65">
        <v>1</v>
      </c>
      <c r="Q26" s="65">
        <v>1.2</v>
      </c>
      <c r="R26" s="65">
        <v>0</v>
      </c>
      <c r="S26" s="65">
        <v>0</v>
      </c>
      <c r="T26" s="65">
        <v>0.68468547000000002</v>
      </c>
      <c r="V26" s="65" t="s">
        <v>11</v>
      </c>
      <c r="W26" s="65">
        <v>11</v>
      </c>
      <c r="X26" s="65">
        <v>14</v>
      </c>
      <c r="Y26" s="65">
        <v>0</v>
      </c>
      <c r="Z26" s="65">
        <v>35</v>
      </c>
      <c r="AA26" s="65">
        <v>9.0080594999999999</v>
      </c>
      <c r="AC26" s="65" t="s">
        <v>12</v>
      </c>
      <c r="AD26" s="65">
        <v>1.2</v>
      </c>
      <c r="AE26" s="65">
        <v>1.4</v>
      </c>
      <c r="AF26" s="65">
        <v>0</v>
      </c>
      <c r="AG26" s="65">
        <v>100</v>
      </c>
      <c r="AH26" s="65">
        <v>1.1441247000000001</v>
      </c>
      <c r="AJ26" s="65" t="s">
        <v>304</v>
      </c>
      <c r="AK26" s="65">
        <v>320</v>
      </c>
      <c r="AL26" s="65">
        <v>400</v>
      </c>
      <c r="AM26" s="65">
        <v>0</v>
      </c>
      <c r="AN26" s="65">
        <v>1000</v>
      </c>
      <c r="AO26" s="65">
        <v>269.92444</v>
      </c>
      <c r="AQ26" s="65" t="s">
        <v>13</v>
      </c>
      <c r="AR26" s="65">
        <v>2</v>
      </c>
      <c r="AS26" s="65">
        <v>2.4</v>
      </c>
      <c r="AT26" s="65">
        <v>0</v>
      </c>
      <c r="AU26" s="65">
        <v>0</v>
      </c>
      <c r="AV26" s="65">
        <v>5.8311533999999998</v>
      </c>
      <c r="AX26" s="65" t="s">
        <v>14</v>
      </c>
      <c r="AY26" s="65">
        <v>0</v>
      </c>
      <c r="AZ26" s="65">
        <v>0</v>
      </c>
      <c r="BA26" s="65">
        <v>5</v>
      </c>
      <c r="BB26" s="65">
        <v>0</v>
      </c>
      <c r="BC26" s="65">
        <v>1.1629328000000001</v>
      </c>
      <c r="BE26" s="65" t="s">
        <v>15</v>
      </c>
      <c r="BF26" s="65">
        <v>0</v>
      </c>
      <c r="BG26" s="65">
        <v>0</v>
      </c>
      <c r="BH26" s="65">
        <v>30</v>
      </c>
      <c r="BI26" s="65">
        <v>0</v>
      </c>
      <c r="BJ26" s="65">
        <v>2.6287509999999998</v>
      </c>
    </row>
    <row r="33" spans="1:68" x14ac:dyDescent="0.3">
      <c r="A33" s="70" t="s">
        <v>305</v>
      </c>
      <c r="B33" s="70"/>
      <c r="C33" s="70"/>
      <c r="D33" s="70"/>
      <c r="E33" s="70"/>
      <c r="F33" s="70"/>
      <c r="G33" s="70"/>
      <c r="H33" s="70"/>
      <c r="I33" s="70"/>
      <c r="J33" s="70"/>
      <c r="K33" s="70"/>
      <c r="L33" s="70"/>
      <c r="M33" s="70"/>
      <c r="N33" s="70"/>
      <c r="O33" s="70"/>
      <c r="P33" s="70"/>
      <c r="Q33" s="70"/>
      <c r="R33" s="70"/>
      <c r="S33" s="70"/>
      <c r="T33" s="70"/>
      <c r="U33" s="70"/>
      <c r="V33" s="70"/>
      <c r="W33" s="70"/>
      <c r="X33" s="70"/>
      <c r="Y33" s="70"/>
      <c r="Z33" s="70"/>
      <c r="AA33" s="70"/>
      <c r="AB33" s="70"/>
      <c r="AC33" s="70"/>
      <c r="AD33" s="70"/>
      <c r="AE33" s="70"/>
      <c r="AF33" s="70"/>
      <c r="AG33" s="70"/>
      <c r="AH33" s="70"/>
      <c r="AI33" s="70"/>
      <c r="AJ33" s="70"/>
      <c r="AK33" s="70"/>
      <c r="AL33" s="70"/>
      <c r="AM33" s="70"/>
      <c r="AN33" s="70"/>
      <c r="AO33" s="70"/>
      <c r="AP33" s="63"/>
      <c r="AQ33" s="63"/>
      <c r="AR33" s="63"/>
      <c r="AS33" s="63"/>
      <c r="AT33" s="63"/>
      <c r="AU33" s="63"/>
      <c r="AV33" s="63"/>
      <c r="AW33" s="63"/>
      <c r="AX33" s="63"/>
      <c r="AY33" s="63"/>
      <c r="AZ33" s="63"/>
      <c r="BA33" s="63"/>
      <c r="BB33" s="63"/>
      <c r="BC33" s="63"/>
      <c r="BD33" s="63"/>
      <c r="BE33" s="63"/>
      <c r="BF33" s="63"/>
      <c r="BG33" s="63"/>
      <c r="BH33" s="63"/>
      <c r="BI33" s="63"/>
      <c r="BJ33" s="63"/>
      <c r="BK33" s="64"/>
      <c r="BL33" s="64"/>
      <c r="BM33" s="64"/>
      <c r="BN33" s="64"/>
      <c r="BO33" s="64"/>
      <c r="BP33" s="64"/>
    </row>
    <row r="34" spans="1:68" x14ac:dyDescent="0.3">
      <c r="A34" s="69" t="s">
        <v>177</v>
      </c>
      <c r="B34" s="69"/>
      <c r="C34" s="69"/>
      <c r="D34" s="69"/>
      <c r="E34" s="69"/>
      <c r="F34" s="69"/>
      <c r="H34" s="69" t="s">
        <v>327</v>
      </c>
      <c r="I34" s="69"/>
      <c r="J34" s="69"/>
      <c r="K34" s="69"/>
      <c r="L34" s="69"/>
      <c r="M34" s="69"/>
      <c r="O34" s="69" t="s">
        <v>178</v>
      </c>
      <c r="P34" s="69"/>
      <c r="Q34" s="69"/>
      <c r="R34" s="69"/>
      <c r="S34" s="69"/>
      <c r="T34" s="69"/>
      <c r="V34" s="69" t="s">
        <v>328</v>
      </c>
      <c r="W34" s="69"/>
      <c r="X34" s="69"/>
      <c r="Y34" s="69"/>
      <c r="Z34" s="69"/>
      <c r="AA34" s="69"/>
      <c r="AC34" s="69" t="s">
        <v>306</v>
      </c>
      <c r="AD34" s="69"/>
      <c r="AE34" s="69"/>
      <c r="AF34" s="69"/>
      <c r="AG34" s="69"/>
      <c r="AH34" s="69"/>
      <c r="AJ34" s="69" t="s">
        <v>307</v>
      </c>
      <c r="AK34" s="69"/>
      <c r="AL34" s="69"/>
      <c r="AM34" s="69"/>
      <c r="AN34" s="69"/>
      <c r="AO34" s="69"/>
    </row>
    <row r="35" spans="1:68" x14ac:dyDescent="0.3">
      <c r="A35" s="65"/>
      <c r="B35" s="65" t="s">
        <v>285</v>
      </c>
      <c r="C35" s="65" t="s">
        <v>286</v>
      </c>
      <c r="D35" s="65" t="s">
        <v>287</v>
      </c>
      <c r="E35" s="65" t="s">
        <v>288</v>
      </c>
      <c r="F35" s="65" t="s">
        <v>281</v>
      </c>
      <c r="H35" s="65"/>
      <c r="I35" s="65" t="s">
        <v>285</v>
      </c>
      <c r="J35" s="65" t="s">
        <v>286</v>
      </c>
      <c r="K35" s="65" t="s">
        <v>287</v>
      </c>
      <c r="L35" s="65" t="s">
        <v>288</v>
      </c>
      <c r="M35" s="65" t="s">
        <v>281</v>
      </c>
      <c r="O35" s="65"/>
      <c r="P35" s="65" t="s">
        <v>285</v>
      </c>
      <c r="Q35" s="65" t="s">
        <v>286</v>
      </c>
      <c r="R35" s="65" t="s">
        <v>287</v>
      </c>
      <c r="S35" s="65" t="s">
        <v>288</v>
      </c>
      <c r="T35" s="65" t="s">
        <v>281</v>
      </c>
      <c r="V35" s="65"/>
      <c r="W35" s="65" t="s">
        <v>285</v>
      </c>
      <c r="X35" s="65" t="s">
        <v>286</v>
      </c>
      <c r="Y35" s="65" t="s">
        <v>287</v>
      </c>
      <c r="Z35" s="65" t="s">
        <v>288</v>
      </c>
      <c r="AA35" s="65" t="s">
        <v>281</v>
      </c>
      <c r="AC35" s="65"/>
      <c r="AD35" s="65" t="s">
        <v>285</v>
      </c>
      <c r="AE35" s="65" t="s">
        <v>286</v>
      </c>
      <c r="AF35" s="65" t="s">
        <v>287</v>
      </c>
      <c r="AG35" s="65" t="s">
        <v>288</v>
      </c>
      <c r="AH35" s="65" t="s">
        <v>281</v>
      </c>
      <c r="AJ35" s="65"/>
      <c r="AK35" s="65" t="s">
        <v>285</v>
      </c>
      <c r="AL35" s="65" t="s">
        <v>286</v>
      </c>
      <c r="AM35" s="65" t="s">
        <v>287</v>
      </c>
      <c r="AN35" s="65" t="s">
        <v>288</v>
      </c>
      <c r="AO35" s="65" t="s">
        <v>281</v>
      </c>
    </row>
    <row r="36" spans="1:68" x14ac:dyDescent="0.3">
      <c r="A36" s="65" t="s">
        <v>17</v>
      </c>
      <c r="B36" s="65">
        <v>580</v>
      </c>
      <c r="C36" s="65">
        <v>800</v>
      </c>
      <c r="D36" s="65">
        <v>0</v>
      </c>
      <c r="E36" s="65">
        <v>2000</v>
      </c>
      <c r="F36" s="65">
        <v>244.93155999999999</v>
      </c>
      <c r="H36" s="65" t="s">
        <v>18</v>
      </c>
      <c r="I36" s="65">
        <v>580</v>
      </c>
      <c r="J36" s="65">
        <v>700</v>
      </c>
      <c r="K36" s="65">
        <v>0</v>
      </c>
      <c r="L36" s="65">
        <v>3500</v>
      </c>
      <c r="M36" s="65">
        <v>664.53394000000003</v>
      </c>
      <c r="O36" s="65" t="s">
        <v>19</v>
      </c>
      <c r="P36" s="65">
        <v>0</v>
      </c>
      <c r="Q36" s="65">
        <v>0</v>
      </c>
      <c r="R36" s="65">
        <v>1500</v>
      </c>
      <c r="S36" s="65">
        <v>2000</v>
      </c>
      <c r="T36" s="65">
        <v>2890.6372000000001</v>
      </c>
      <c r="V36" s="65" t="s">
        <v>20</v>
      </c>
      <c r="W36" s="65">
        <v>0</v>
      </c>
      <c r="X36" s="65">
        <v>0</v>
      </c>
      <c r="Y36" s="65">
        <v>3500</v>
      </c>
      <c r="Z36" s="65">
        <v>0</v>
      </c>
      <c r="AA36" s="65">
        <v>1626.9286</v>
      </c>
      <c r="AC36" s="65" t="s">
        <v>21</v>
      </c>
      <c r="AD36" s="65">
        <v>0</v>
      </c>
      <c r="AE36" s="65">
        <v>0</v>
      </c>
      <c r="AF36" s="65">
        <v>2300</v>
      </c>
      <c r="AG36" s="65">
        <v>0</v>
      </c>
      <c r="AH36" s="65">
        <v>35.835315999999999</v>
      </c>
      <c r="AJ36" s="65" t="s">
        <v>22</v>
      </c>
      <c r="AK36" s="65">
        <v>235</v>
      </c>
      <c r="AL36" s="65">
        <v>280</v>
      </c>
      <c r="AM36" s="65">
        <v>0</v>
      </c>
      <c r="AN36" s="65">
        <v>350</v>
      </c>
      <c r="AO36" s="65">
        <v>73.622129999999999</v>
      </c>
    </row>
    <row r="43" spans="1:68" x14ac:dyDescent="0.3">
      <c r="A43" s="70" t="s">
        <v>308</v>
      </c>
      <c r="B43" s="70"/>
      <c r="C43" s="70"/>
      <c r="D43" s="70"/>
      <c r="E43" s="70"/>
      <c r="F43" s="70"/>
      <c r="G43" s="70"/>
      <c r="H43" s="70"/>
      <c r="I43" s="70"/>
      <c r="J43" s="70"/>
      <c r="K43" s="70"/>
      <c r="L43" s="70"/>
      <c r="M43" s="70"/>
      <c r="N43" s="70"/>
      <c r="O43" s="70"/>
      <c r="P43" s="70"/>
      <c r="Q43" s="70"/>
      <c r="R43" s="70"/>
      <c r="S43" s="70"/>
      <c r="T43" s="70"/>
      <c r="U43" s="70"/>
      <c r="V43" s="70"/>
      <c r="W43" s="70"/>
      <c r="X43" s="70"/>
      <c r="Y43" s="70"/>
      <c r="Z43" s="70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  <c r="BA43" s="70"/>
      <c r="BB43" s="70"/>
      <c r="BC43" s="70"/>
      <c r="BD43" s="70"/>
      <c r="BE43" s="70"/>
      <c r="BF43" s="70"/>
      <c r="BG43" s="70"/>
      <c r="BH43" s="70"/>
      <c r="BI43" s="70"/>
      <c r="BJ43" s="70"/>
    </row>
    <row r="44" spans="1:68" x14ac:dyDescent="0.3">
      <c r="A44" s="69" t="s">
        <v>309</v>
      </c>
      <c r="B44" s="69"/>
      <c r="C44" s="69"/>
      <c r="D44" s="69"/>
      <c r="E44" s="69"/>
      <c r="F44" s="69"/>
      <c r="H44" s="69" t="s">
        <v>310</v>
      </c>
      <c r="I44" s="69"/>
      <c r="J44" s="69"/>
      <c r="K44" s="69"/>
      <c r="L44" s="69"/>
      <c r="M44" s="69"/>
      <c r="O44" s="69" t="s">
        <v>311</v>
      </c>
      <c r="P44" s="69"/>
      <c r="Q44" s="69"/>
      <c r="R44" s="69"/>
      <c r="S44" s="69"/>
      <c r="T44" s="69"/>
      <c r="V44" s="69" t="s">
        <v>329</v>
      </c>
      <c r="W44" s="69"/>
      <c r="X44" s="69"/>
      <c r="Y44" s="69"/>
      <c r="Z44" s="69"/>
      <c r="AA44" s="69"/>
      <c r="AC44" s="69" t="s">
        <v>312</v>
      </c>
      <c r="AD44" s="69"/>
      <c r="AE44" s="69"/>
      <c r="AF44" s="69"/>
      <c r="AG44" s="69"/>
      <c r="AH44" s="69"/>
      <c r="AJ44" s="69" t="s">
        <v>330</v>
      </c>
      <c r="AK44" s="69"/>
      <c r="AL44" s="69"/>
      <c r="AM44" s="69"/>
      <c r="AN44" s="69"/>
      <c r="AO44" s="69"/>
      <c r="AQ44" s="69" t="s">
        <v>331</v>
      </c>
      <c r="AR44" s="69"/>
      <c r="AS44" s="69"/>
      <c r="AT44" s="69"/>
      <c r="AU44" s="69"/>
      <c r="AV44" s="69"/>
      <c r="AX44" s="69" t="s">
        <v>313</v>
      </c>
      <c r="AY44" s="69"/>
      <c r="AZ44" s="69"/>
      <c r="BA44" s="69"/>
      <c r="BB44" s="69"/>
      <c r="BC44" s="69"/>
      <c r="BE44" s="69" t="s">
        <v>314</v>
      </c>
      <c r="BF44" s="69"/>
      <c r="BG44" s="69"/>
      <c r="BH44" s="69"/>
      <c r="BI44" s="69"/>
      <c r="BJ44" s="69"/>
    </row>
    <row r="45" spans="1:68" x14ac:dyDescent="0.3">
      <c r="A45" s="65"/>
      <c r="B45" s="65" t="s">
        <v>285</v>
      </c>
      <c r="C45" s="65" t="s">
        <v>286</v>
      </c>
      <c r="D45" s="65" t="s">
        <v>287</v>
      </c>
      <c r="E45" s="65" t="s">
        <v>288</v>
      </c>
      <c r="F45" s="65" t="s">
        <v>281</v>
      </c>
      <c r="H45" s="65"/>
      <c r="I45" s="65" t="s">
        <v>285</v>
      </c>
      <c r="J45" s="65" t="s">
        <v>286</v>
      </c>
      <c r="K45" s="65" t="s">
        <v>287</v>
      </c>
      <c r="L45" s="65" t="s">
        <v>288</v>
      </c>
      <c r="M45" s="65" t="s">
        <v>281</v>
      </c>
      <c r="O45" s="65"/>
      <c r="P45" s="65" t="s">
        <v>285</v>
      </c>
      <c r="Q45" s="65" t="s">
        <v>286</v>
      </c>
      <c r="R45" s="65" t="s">
        <v>287</v>
      </c>
      <c r="S45" s="65" t="s">
        <v>288</v>
      </c>
      <c r="T45" s="65" t="s">
        <v>281</v>
      </c>
      <c r="V45" s="65"/>
      <c r="W45" s="65" t="s">
        <v>285</v>
      </c>
      <c r="X45" s="65" t="s">
        <v>286</v>
      </c>
      <c r="Y45" s="65" t="s">
        <v>287</v>
      </c>
      <c r="Z45" s="65" t="s">
        <v>288</v>
      </c>
      <c r="AA45" s="65" t="s">
        <v>281</v>
      </c>
      <c r="AC45" s="65"/>
      <c r="AD45" s="65" t="s">
        <v>285</v>
      </c>
      <c r="AE45" s="65" t="s">
        <v>286</v>
      </c>
      <c r="AF45" s="65" t="s">
        <v>287</v>
      </c>
      <c r="AG45" s="65" t="s">
        <v>288</v>
      </c>
      <c r="AH45" s="65" t="s">
        <v>281</v>
      </c>
      <c r="AJ45" s="65"/>
      <c r="AK45" s="65" t="s">
        <v>285</v>
      </c>
      <c r="AL45" s="65" t="s">
        <v>286</v>
      </c>
      <c r="AM45" s="65" t="s">
        <v>287</v>
      </c>
      <c r="AN45" s="65" t="s">
        <v>288</v>
      </c>
      <c r="AO45" s="65" t="s">
        <v>281</v>
      </c>
      <c r="AQ45" s="65"/>
      <c r="AR45" s="65" t="s">
        <v>285</v>
      </c>
      <c r="AS45" s="65" t="s">
        <v>286</v>
      </c>
      <c r="AT45" s="65" t="s">
        <v>287</v>
      </c>
      <c r="AU45" s="65" t="s">
        <v>288</v>
      </c>
      <c r="AV45" s="65" t="s">
        <v>281</v>
      </c>
      <c r="AX45" s="65"/>
      <c r="AY45" s="65" t="s">
        <v>285</v>
      </c>
      <c r="AZ45" s="65" t="s">
        <v>286</v>
      </c>
      <c r="BA45" s="65" t="s">
        <v>287</v>
      </c>
      <c r="BB45" s="65" t="s">
        <v>288</v>
      </c>
      <c r="BC45" s="65" t="s">
        <v>281</v>
      </c>
      <c r="BE45" s="65"/>
      <c r="BF45" s="65" t="s">
        <v>285</v>
      </c>
      <c r="BG45" s="65" t="s">
        <v>286</v>
      </c>
      <c r="BH45" s="65" t="s">
        <v>287</v>
      </c>
      <c r="BI45" s="65" t="s">
        <v>288</v>
      </c>
      <c r="BJ45" s="65" t="s">
        <v>281</v>
      </c>
    </row>
    <row r="46" spans="1:68" x14ac:dyDescent="0.3">
      <c r="A46" s="65" t="s">
        <v>23</v>
      </c>
      <c r="B46" s="65">
        <v>6</v>
      </c>
      <c r="C46" s="65">
        <v>8</v>
      </c>
      <c r="D46" s="65">
        <v>0</v>
      </c>
      <c r="E46" s="65">
        <v>45</v>
      </c>
      <c r="F46" s="65">
        <v>7.3512234999999997</v>
      </c>
      <c r="H46" s="65" t="s">
        <v>24</v>
      </c>
      <c r="I46" s="65">
        <v>6</v>
      </c>
      <c r="J46" s="65">
        <v>7</v>
      </c>
      <c r="K46" s="65">
        <v>0</v>
      </c>
      <c r="L46" s="65">
        <v>35</v>
      </c>
      <c r="M46" s="65">
        <v>6.0622990000000003</v>
      </c>
      <c r="O46" s="65" t="s">
        <v>315</v>
      </c>
      <c r="P46" s="65">
        <v>600</v>
      </c>
      <c r="Q46" s="65">
        <v>800</v>
      </c>
      <c r="R46" s="65">
        <v>0</v>
      </c>
      <c r="S46" s="65">
        <v>10000</v>
      </c>
      <c r="T46" s="65">
        <v>348.75592</v>
      </c>
      <c r="V46" s="65" t="s">
        <v>29</v>
      </c>
      <c r="W46" s="65">
        <v>0</v>
      </c>
      <c r="X46" s="65">
        <v>0</v>
      </c>
      <c r="Y46" s="65">
        <v>2.5</v>
      </c>
      <c r="Z46" s="65">
        <v>10</v>
      </c>
      <c r="AA46" s="65">
        <v>7.4698790000000001E-2</v>
      </c>
      <c r="AC46" s="65" t="s">
        <v>25</v>
      </c>
      <c r="AD46" s="65">
        <v>0</v>
      </c>
      <c r="AE46" s="65">
        <v>0</v>
      </c>
      <c r="AF46" s="65">
        <v>3.5</v>
      </c>
      <c r="AG46" s="65">
        <v>11</v>
      </c>
      <c r="AH46" s="65">
        <v>1.6775215999999999</v>
      </c>
      <c r="AJ46" s="65" t="s">
        <v>26</v>
      </c>
      <c r="AK46" s="65">
        <v>95</v>
      </c>
      <c r="AL46" s="65">
        <v>150</v>
      </c>
      <c r="AM46" s="65">
        <v>0</v>
      </c>
      <c r="AN46" s="65">
        <v>2400</v>
      </c>
      <c r="AO46" s="65">
        <v>111.92285</v>
      </c>
      <c r="AQ46" s="65" t="s">
        <v>27</v>
      </c>
      <c r="AR46" s="65">
        <v>50</v>
      </c>
      <c r="AS46" s="65">
        <v>60</v>
      </c>
      <c r="AT46" s="65">
        <v>0</v>
      </c>
      <c r="AU46" s="65">
        <v>400</v>
      </c>
      <c r="AV46" s="65">
        <v>49.178615999999998</v>
      </c>
      <c r="AX46" s="65" t="s">
        <v>316</v>
      </c>
      <c r="AY46" s="65"/>
      <c r="AZ46" s="65"/>
      <c r="BA46" s="65"/>
      <c r="BB46" s="65"/>
      <c r="BC46" s="65"/>
      <c r="BE46" s="65" t="s">
        <v>317</v>
      </c>
      <c r="BF46" s="65"/>
      <c r="BG46" s="65"/>
      <c r="BH46" s="65"/>
      <c r="BI46" s="65"/>
      <c r="BJ46" s="65"/>
    </row>
  </sheetData>
  <mergeCells count="38"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G18" sqref="G18"/>
    </sheetView>
  </sheetViews>
  <sheetFormatPr defaultRowHeight="16.5" x14ac:dyDescent="0.3"/>
  <sheetData>
    <row r="1" spans="1:113" x14ac:dyDescent="0.3">
      <c r="A1" s="50" t="s">
        <v>257</v>
      </c>
      <c r="B1" s="50" t="s">
        <v>55</v>
      </c>
      <c r="C1" s="50" t="s">
        <v>258</v>
      </c>
      <c r="D1" s="50" t="s">
        <v>259</v>
      </c>
      <c r="E1" s="50" t="s">
        <v>56</v>
      </c>
      <c r="F1" s="50" t="s">
        <v>57</v>
      </c>
      <c r="G1" s="50" t="s">
        <v>58</v>
      </c>
      <c r="H1" s="50" t="s">
        <v>59</v>
      </c>
      <c r="I1" s="50" t="s">
        <v>60</v>
      </c>
      <c r="J1" s="50" t="s">
        <v>61</v>
      </c>
      <c r="K1" s="50" t="s">
        <v>62</v>
      </c>
      <c r="L1" s="50" t="s">
        <v>63</v>
      </c>
      <c r="M1" s="50" t="s">
        <v>64</v>
      </c>
      <c r="N1" s="50" t="s">
        <v>65</v>
      </c>
      <c r="O1" s="50" t="s">
        <v>66</v>
      </c>
      <c r="P1" s="50" t="s">
        <v>67</v>
      </c>
      <c r="Q1" s="50" t="s">
        <v>68</v>
      </c>
      <c r="R1" s="50" t="s">
        <v>69</v>
      </c>
      <c r="S1" s="50" t="s">
        <v>70</v>
      </c>
      <c r="T1" s="50" t="s">
        <v>71</v>
      </c>
      <c r="U1" s="50" t="s">
        <v>72</v>
      </c>
      <c r="V1" s="50" t="s">
        <v>73</v>
      </c>
      <c r="W1" s="50" t="s">
        <v>74</v>
      </c>
      <c r="X1" s="50" t="s">
        <v>75</v>
      </c>
      <c r="Y1" s="50" t="s">
        <v>76</v>
      </c>
      <c r="Z1" s="50" t="s">
        <v>77</v>
      </c>
      <c r="AA1" s="50" t="s">
        <v>78</v>
      </c>
      <c r="AB1" s="50" t="s">
        <v>79</v>
      </c>
      <c r="AC1" s="50" t="s">
        <v>80</v>
      </c>
      <c r="AD1" s="50" t="s">
        <v>81</v>
      </c>
      <c r="AE1" s="50" t="s">
        <v>82</v>
      </c>
      <c r="AF1" s="50" t="s">
        <v>83</v>
      </c>
      <c r="AG1" s="50" t="s">
        <v>84</v>
      </c>
      <c r="AH1" s="50" t="s">
        <v>85</v>
      </c>
      <c r="AI1" s="50" t="s">
        <v>86</v>
      </c>
      <c r="AJ1" s="50" t="s">
        <v>87</v>
      </c>
      <c r="AK1" s="50" t="s">
        <v>88</v>
      </c>
      <c r="AL1" s="50" t="s">
        <v>89</v>
      </c>
      <c r="AM1" s="50" t="s">
        <v>90</v>
      </c>
      <c r="AN1" s="50" t="s">
        <v>91</v>
      </c>
      <c r="AO1" s="50" t="s">
        <v>92</v>
      </c>
      <c r="AP1" s="50" t="s">
        <v>93</v>
      </c>
      <c r="AQ1" s="50" t="s">
        <v>94</v>
      </c>
      <c r="AR1" s="50" t="s">
        <v>95</v>
      </c>
      <c r="AS1" s="50" t="s">
        <v>96</v>
      </c>
      <c r="AT1" s="50" t="s">
        <v>97</v>
      </c>
      <c r="AU1" s="50" t="s">
        <v>98</v>
      </c>
      <c r="AV1" s="50" t="s">
        <v>99</v>
      </c>
      <c r="AW1" s="50" t="s">
        <v>100</v>
      </c>
      <c r="AX1" s="50" t="s">
        <v>101</v>
      </c>
      <c r="AY1" s="50" t="s">
        <v>102</v>
      </c>
      <c r="AZ1" s="50" t="s">
        <v>103</v>
      </c>
      <c r="BA1" s="50" t="s">
        <v>104</v>
      </c>
      <c r="BB1" s="50" t="s">
        <v>105</v>
      </c>
      <c r="BC1" s="50" t="s">
        <v>106</v>
      </c>
      <c r="BD1" s="50" t="s">
        <v>107</v>
      </c>
      <c r="BE1" s="50" t="s">
        <v>108</v>
      </c>
      <c r="BF1" s="50" t="s">
        <v>109</v>
      </c>
      <c r="BG1" s="50" t="s">
        <v>110</v>
      </c>
      <c r="BH1" s="50" t="s">
        <v>111</v>
      </c>
      <c r="BI1" s="50" t="s">
        <v>112</v>
      </c>
      <c r="BJ1" s="50" t="s">
        <v>113</v>
      </c>
      <c r="BK1" s="50" t="s">
        <v>114</v>
      </c>
      <c r="BL1" s="50" t="s">
        <v>115</v>
      </c>
      <c r="BM1" s="50" t="s">
        <v>116</v>
      </c>
      <c r="BN1" s="50" t="s">
        <v>117</v>
      </c>
      <c r="BO1" s="50" t="s">
        <v>118</v>
      </c>
      <c r="BP1" s="50" t="s">
        <v>119</v>
      </c>
      <c r="BQ1" s="50" t="s">
        <v>120</v>
      </c>
      <c r="BR1" s="50" t="s">
        <v>121</v>
      </c>
      <c r="BS1" s="50" t="s">
        <v>122</v>
      </c>
      <c r="BT1" s="50" t="s">
        <v>123</v>
      </c>
      <c r="BU1" s="50" t="s">
        <v>124</v>
      </c>
      <c r="BV1" s="50" t="s">
        <v>125</v>
      </c>
      <c r="BW1" s="50" t="s">
        <v>126</v>
      </c>
      <c r="BX1" s="50" t="s">
        <v>127</v>
      </c>
      <c r="BY1" s="50" t="s">
        <v>128</v>
      </c>
      <c r="BZ1" s="50" t="s">
        <v>129</v>
      </c>
      <c r="CA1" s="50" t="s">
        <v>130</v>
      </c>
      <c r="CB1" s="50" t="s">
        <v>131</v>
      </c>
      <c r="CC1" s="50" t="s">
        <v>132</v>
      </c>
      <c r="CD1" s="50" t="s">
        <v>133</v>
      </c>
      <c r="CE1" s="50" t="s">
        <v>134</v>
      </c>
      <c r="CF1" s="50" t="s">
        <v>135</v>
      </c>
      <c r="CG1" s="50" t="s">
        <v>136</v>
      </c>
      <c r="CH1" s="50" t="s">
        <v>137</v>
      </c>
      <c r="CI1" s="50" t="s">
        <v>138</v>
      </c>
      <c r="CJ1" s="50" t="s">
        <v>139</v>
      </c>
      <c r="CK1" s="50" t="s">
        <v>140</v>
      </c>
      <c r="CL1" s="50" t="s">
        <v>141</v>
      </c>
      <c r="CM1" s="50" t="s">
        <v>142</v>
      </c>
      <c r="CN1" s="50" t="s">
        <v>143</v>
      </c>
      <c r="CO1" s="50" t="s">
        <v>144</v>
      </c>
      <c r="CP1" s="50" t="s">
        <v>145</v>
      </c>
      <c r="CQ1" s="50" t="s">
        <v>146</v>
      </c>
      <c r="CR1" s="50" t="s">
        <v>147</v>
      </c>
      <c r="CS1" s="50" t="s">
        <v>148</v>
      </c>
      <c r="CT1" s="50" t="s">
        <v>149</v>
      </c>
      <c r="CU1" s="50" t="s">
        <v>150</v>
      </c>
      <c r="CV1" s="50" t="s">
        <v>151</v>
      </c>
      <c r="CW1" s="50" t="s">
        <v>152</v>
      </c>
      <c r="CX1" s="50" t="s">
        <v>153</v>
      </c>
      <c r="CY1" s="50" t="s">
        <v>154</v>
      </c>
      <c r="CZ1" s="50" t="s">
        <v>155</v>
      </c>
      <c r="DA1" s="50" t="s">
        <v>156</v>
      </c>
      <c r="DB1" s="50" t="s">
        <v>157</v>
      </c>
      <c r="DC1" s="50" t="s">
        <v>158</v>
      </c>
      <c r="DD1" s="50" t="s">
        <v>159</v>
      </c>
      <c r="DE1" s="50" t="s">
        <v>160</v>
      </c>
      <c r="DF1" s="50" t="s">
        <v>161</v>
      </c>
      <c r="DG1" s="50" t="s">
        <v>162</v>
      </c>
      <c r="DH1" s="50" t="s">
        <v>163</v>
      </c>
    </row>
    <row r="2" spans="1:113" s="61" customFormat="1" x14ac:dyDescent="0.3">
      <c r="A2" s="61" t="s">
        <v>335</v>
      </c>
      <c r="B2" s="61" t="s">
        <v>336</v>
      </c>
      <c r="C2" s="61" t="s">
        <v>332</v>
      </c>
      <c r="D2" s="61">
        <v>52</v>
      </c>
      <c r="E2" s="61">
        <v>1237.7904000000001</v>
      </c>
      <c r="F2" s="61">
        <v>193.23331999999999</v>
      </c>
      <c r="G2" s="61">
        <v>24.125730000000001</v>
      </c>
      <c r="H2" s="61">
        <v>11.788163000000001</v>
      </c>
      <c r="I2" s="61">
        <v>12.337567</v>
      </c>
      <c r="J2" s="61">
        <v>40.483130000000003</v>
      </c>
      <c r="K2" s="61">
        <v>21.761216999999998</v>
      </c>
      <c r="L2" s="61">
        <v>18.721914000000002</v>
      </c>
      <c r="M2" s="61">
        <v>11.874313000000001</v>
      </c>
      <c r="N2" s="61">
        <v>1.7131433</v>
      </c>
      <c r="O2" s="61">
        <v>6.1467520000000002</v>
      </c>
      <c r="P2" s="61">
        <v>552.00319999999999</v>
      </c>
      <c r="Q2" s="61">
        <v>12.080771</v>
      </c>
      <c r="R2" s="61">
        <v>314.00772000000001</v>
      </c>
      <c r="S2" s="61">
        <v>54.185180000000003</v>
      </c>
      <c r="T2" s="61">
        <v>3117.8674000000001</v>
      </c>
      <c r="U2" s="61">
        <v>1.6029446000000001</v>
      </c>
      <c r="V2" s="61">
        <v>8.7355610000000006</v>
      </c>
      <c r="W2" s="61">
        <v>107.93821</v>
      </c>
      <c r="X2" s="61">
        <v>83.322609999999997</v>
      </c>
      <c r="Y2" s="61">
        <v>0.96945596000000001</v>
      </c>
      <c r="Z2" s="61">
        <v>0.68468547000000002</v>
      </c>
      <c r="AA2" s="61">
        <v>9.0080594999999999</v>
      </c>
      <c r="AB2" s="61">
        <v>1.1441247000000001</v>
      </c>
      <c r="AC2" s="61">
        <v>269.92444</v>
      </c>
      <c r="AD2" s="61">
        <v>5.8311533999999998</v>
      </c>
      <c r="AE2" s="61">
        <v>1.1629328000000001</v>
      </c>
      <c r="AF2" s="61">
        <v>2.6287509999999998</v>
      </c>
      <c r="AG2" s="61">
        <v>244.93155999999999</v>
      </c>
      <c r="AH2" s="61">
        <v>129.80521999999999</v>
      </c>
      <c r="AI2" s="61">
        <v>115.12635</v>
      </c>
      <c r="AJ2" s="61">
        <v>664.53394000000003</v>
      </c>
      <c r="AK2" s="61">
        <v>2890.6372000000001</v>
      </c>
      <c r="AL2" s="61">
        <v>35.835315999999999</v>
      </c>
      <c r="AM2" s="61">
        <v>1626.9286</v>
      </c>
      <c r="AN2" s="61">
        <v>73.622129999999999</v>
      </c>
      <c r="AO2" s="61">
        <v>7.3512234999999997</v>
      </c>
      <c r="AP2" s="61">
        <v>5.189279</v>
      </c>
      <c r="AQ2" s="61">
        <v>2.1619446</v>
      </c>
      <c r="AR2" s="61">
        <v>6.0622990000000003</v>
      </c>
      <c r="AS2" s="61">
        <v>348.75592</v>
      </c>
      <c r="AT2" s="61">
        <v>7.4698790000000001E-2</v>
      </c>
      <c r="AU2" s="61">
        <v>1.6775215999999999</v>
      </c>
      <c r="AV2" s="61">
        <v>111.92285</v>
      </c>
      <c r="AW2" s="61">
        <v>49.178615999999998</v>
      </c>
      <c r="AX2" s="61">
        <v>1.0965170999999999E-2</v>
      </c>
      <c r="AY2" s="61">
        <v>0.75353809999999999</v>
      </c>
      <c r="AZ2" s="61">
        <v>163.67249000000001</v>
      </c>
      <c r="BA2" s="61">
        <v>22.41807</v>
      </c>
      <c r="BB2" s="61">
        <v>7.078449</v>
      </c>
      <c r="BC2" s="61">
        <v>9.2108729999999994</v>
      </c>
      <c r="BD2" s="61">
        <v>6.113683</v>
      </c>
      <c r="BE2" s="61">
        <v>9.4508010000000003E-2</v>
      </c>
      <c r="BF2" s="61">
        <v>0.59642300000000004</v>
      </c>
      <c r="BG2" s="61">
        <v>2.3036561999999999E-3</v>
      </c>
      <c r="BH2" s="61">
        <v>2.9591918000000002E-3</v>
      </c>
      <c r="BI2" s="61">
        <v>6.1688283E-3</v>
      </c>
      <c r="BJ2" s="61">
        <v>5.2331681999999997E-2</v>
      </c>
      <c r="BK2" s="61">
        <v>1.7720432999999999E-4</v>
      </c>
      <c r="BL2" s="61">
        <v>0.32721805999999998</v>
      </c>
      <c r="BM2" s="61">
        <v>1.8099335000000001</v>
      </c>
      <c r="BN2" s="61">
        <v>0.51281180000000004</v>
      </c>
      <c r="BO2" s="61">
        <v>34.430732999999996</v>
      </c>
      <c r="BP2" s="61">
        <v>4.1136936999999998</v>
      </c>
      <c r="BQ2" s="61">
        <v>9.4464959999999998</v>
      </c>
      <c r="BR2" s="61">
        <v>42.168551999999998</v>
      </c>
      <c r="BS2" s="61">
        <v>33.841166999999999</v>
      </c>
      <c r="BT2" s="61">
        <v>4.6434274000000002</v>
      </c>
      <c r="BU2" s="61">
        <v>0.18587743000000001</v>
      </c>
      <c r="BV2" s="61">
        <v>2.6043371999999999E-2</v>
      </c>
      <c r="BW2" s="61">
        <v>0.35053957000000002</v>
      </c>
      <c r="BX2" s="61">
        <v>0.91828670000000001</v>
      </c>
      <c r="BY2" s="61">
        <v>0.12232844</v>
      </c>
      <c r="BZ2" s="61">
        <v>1.0746207999999999E-3</v>
      </c>
      <c r="CA2" s="61">
        <v>0.46453117999999999</v>
      </c>
      <c r="CB2" s="61">
        <v>1.7519443999999999E-2</v>
      </c>
      <c r="CC2" s="61">
        <v>0.15984883999999999</v>
      </c>
      <c r="CD2" s="61">
        <v>1.1734422</v>
      </c>
      <c r="CE2" s="61">
        <v>9.9544025999999994E-2</v>
      </c>
      <c r="CF2" s="61">
        <v>0.12007152</v>
      </c>
      <c r="CG2" s="61">
        <v>2.4899998E-6</v>
      </c>
      <c r="CH2" s="61">
        <v>3.462287E-2</v>
      </c>
      <c r="CI2" s="61">
        <v>3.0701762E-2</v>
      </c>
      <c r="CJ2" s="61">
        <v>2.4964483</v>
      </c>
      <c r="CK2" s="61">
        <v>2.8438166000000001E-2</v>
      </c>
      <c r="CL2" s="61">
        <v>1.5439525999999999</v>
      </c>
      <c r="CM2" s="61">
        <v>1.943427</v>
      </c>
      <c r="CN2" s="61">
        <v>1272.9304</v>
      </c>
      <c r="CO2" s="61">
        <v>2159.8044</v>
      </c>
      <c r="CP2" s="61">
        <v>1253.8486</v>
      </c>
      <c r="CQ2" s="61">
        <v>534.86279999999999</v>
      </c>
      <c r="CR2" s="61">
        <v>278.5976</v>
      </c>
      <c r="CS2" s="61">
        <v>276.22714000000002</v>
      </c>
      <c r="CT2" s="61">
        <v>1242.6792</v>
      </c>
      <c r="CU2" s="61">
        <v>719.58860000000004</v>
      </c>
      <c r="CV2" s="61">
        <v>790.97680000000003</v>
      </c>
      <c r="CW2" s="61">
        <v>789.35924999999997</v>
      </c>
      <c r="CX2" s="61">
        <v>229.38731000000001</v>
      </c>
      <c r="CY2" s="61">
        <v>1670.7801999999999</v>
      </c>
      <c r="CZ2" s="61">
        <v>763.30193999999995</v>
      </c>
      <c r="DA2" s="61">
        <v>1728.4277</v>
      </c>
      <c r="DB2" s="61">
        <v>1791.7474</v>
      </c>
      <c r="DC2" s="61">
        <v>2178.1329999999998</v>
      </c>
      <c r="DD2" s="61">
        <v>4628.3900000000003</v>
      </c>
      <c r="DE2" s="61">
        <v>1029.124</v>
      </c>
      <c r="DF2" s="61">
        <v>2506.7887999999998</v>
      </c>
      <c r="DG2" s="61">
        <v>915.86350000000004</v>
      </c>
      <c r="DH2" s="61">
        <v>80.259079999999997</v>
      </c>
      <c r="DI2" s="61">
        <v>0</v>
      </c>
    </row>
    <row r="5" spans="1:113" x14ac:dyDescent="0.3">
      <c r="A5" t="s">
        <v>104</v>
      </c>
      <c r="B5" t="s">
        <v>105</v>
      </c>
      <c r="C5" t="s">
        <v>106</v>
      </c>
      <c r="D5" t="s">
        <v>107</v>
      </c>
    </row>
    <row r="6" spans="1:113" x14ac:dyDescent="0.3">
      <c r="A6">
        <f>BA2</f>
        <v>22.41807</v>
      </c>
      <c r="B6">
        <f>BB2</f>
        <v>7.078449</v>
      </c>
      <c r="C6">
        <f>BC2</f>
        <v>9.2108729999999994</v>
      </c>
      <c r="D6">
        <f>BD2</f>
        <v>6.113683</v>
      </c>
    </row>
    <row r="7" spans="1:113" x14ac:dyDescent="0.3">
      <c r="B7">
        <f>ROUND(B6/MAX($B$6,$C$6,$D$6),1)</f>
        <v>0.8</v>
      </c>
      <c r="C7">
        <f>ROUND(C6/MAX($B$6,$C$6,$D$6),1)</f>
        <v>1</v>
      </c>
      <c r="D7">
        <f>ROUND(D6/MAX($B$6,$C$6,$D$6),1)</f>
        <v>0.7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M10" sqref="M10:M11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2" customWidth="1"/>
    <col min="20" max="20" width="6.375" bestFit="1" customWidth="1"/>
  </cols>
  <sheetData>
    <row r="1" spans="1:9" x14ac:dyDescent="0.3">
      <c r="A1" s="54"/>
      <c r="B1" s="54" t="s">
        <v>256</v>
      </c>
      <c r="C1" s="54" t="s">
        <v>254</v>
      </c>
      <c r="E1" s="72" t="s">
        <v>36</v>
      </c>
      <c r="F1" s="72"/>
      <c r="G1" s="72" t="s">
        <v>37</v>
      </c>
      <c r="H1" s="72"/>
      <c r="I1" s="51" t="s">
        <v>38</v>
      </c>
    </row>
    <row r="2" spans="1:9" x14ac:dyDescent="0.3">
      <c r="A2" s="54" t="s">
        <v>255</v>
      </c>
      <c r="B2" s="55">
        <v>25324</v>
      </c>
      <c r="C2" s="56">
        <f ca="1">YEAR(TODAY())-YEAR(B2)+IF(TODAY()&gt;=DATE(YEAR(TODAY()),MONTH(B2),DAY(B2)),0,-1)</f>
        <v>52</v>
      </c>
      <c r="E2" s="52">
        <v>166.6</v>
      </c>
      <c r="F2" s="53" t="s">
        <v>39</v>
      </c>
      <c r="G2" s="52">
        <v>54.6</v>
      </c>
      <c r="H2" s="51" t="s">
        <v>41</v>
      </c>
      <c r="I2" s="72">
        <f>ROUND(G3/E3^2,1)</f>
        <v>19.7</v>
      </c>
    </row>
    <row r="3" spans="1:9" x14ac:dyDescent="0.3">
      <c r="E3" s="51">
        <f>E2/100</f>
        <v>1.6659999999999999</v>
      </c>
      <c r="F3" s="51" t="s">
        <v>40</v>
      </c>
      <c r="G3" s="51">
        <f>G2</f>
        <v>54.6</v>
      </c>
      <c r="H3" s="51" t="s">
        <v>41</v>
      </c>
      <c r="I3" s="72"/>
    </row>
    <row r="4" spans="1:9" x14ac:dyDescent="0.3">
      <c r="A4" t="s">
        <v>273</v>
      </c>
    </row>
    <row r="5" spans="1:9" x14ac:dyDescent="0.3">
      <c r="B5" s="60">
        <v>44517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R22" sqref="R22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73" t="s">
        <v>1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 x14ac:dyDescent="0.3">
      <c r="E2" s="74" t="str">
        <f>'DRIs DATA'!B1</f>
        <v>(설문지 : FFQ 95문항 설문지, 사용자 : 김유선, ID : H1900984)</v>
      </c>
      <c r="F2" s="74"/>
      <c r="G2" s="74"/>
      <c r="H2" s="74"/>
      <c r="I2" s="74"/>
      <c r="J2" s="74"/>
    </row>
    <row r="3" spans="1:14" ht="8.1" customHeight="1" x14ac:dyDescent="0.3"/>
    <row r="4" spans="1:14" x14ac:dyDescent="0.3">
      <c r="K4" t="s">
        <v>2</v>
      </c>
      <c r="L4" t="str">
        <f>'DRIs DATA'!H1</f>
        <v>2021년 11월 18일 15:08:05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6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6" customFormat="1" x14ac:dyDescent="0.3"/>
    <row r="70" spans="1:14" s="46" customFormat="1" x14ac:dyDescent="0.3"/>
    <row r="71" spans="1:14" ht="26.25" x14ac:dyDescent="0.3">
      <c r="A71" s="2" t="s">
        <v>7</v>
      </c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</row>
    <row r="95" spans="1:14" s="46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6" customFormat="1" x14ac:dyDescent="0.3"/>
    <row r="97" spans="1:14" s="46" customFormat="1" x14ac:dyDescent="0.3"/>
    <row r="98" spans="1:14" s="46" customFormat="1" x14ac:dyDescent="0.3"/>
    <row r="99" spans="1:14" s="46" customFormat="1" x14ac:dyDescent="0.3"/>
    <row r="100" spans="1:14" s="46" customFormat="1" x14ac:dyDescent="0.3"/>
    <row r="105" spans="1:14" x14ac:dyDescent="0.3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</row>
    <row r="106" spans="1:14" ht="26.25" x14ac:dyDescent="0.3">
      <c r="A106" s="2" t="s">
        <v>16</v>
      </c>
    </row>
    <row r="127" spans="1:14" s="46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6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6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6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6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6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6" customFormat="1" x14ac:dyDescent="0.3"/>
    <row r="134" spans="1:14" s="46" customFormat="1" x14ac:dyDescent="0.3"/>
    <row r="135" spans="1:14" s="46" customFormat="1" x14ac:dyDescent="0.3"/>
    <row r="136" spans="1:14" s="46" customFormat="1" x14ac:dyDescent="0.3"/>
    <row r="137" spans="1:14" s="46" customFormat="1" x14ac:dyDescent="0.3"/>
    <row r="138" spans="1:14" s="46" customFormat="1" x14ac:dyDescent="0.3"/>
    <row r="139" spans="1:14" s="46" customFormat="1" x14ac:dyDescent="0.3"/>
    <row r="140" spans="1:14" s="46" customFormat="1" x14ac:dyDescent="0.3"/>
    <row r="141" spans="1:14" s="46" customFormat="1" x14ac:dyDescent="0.3"/>
    <row r="142" spans="1:14" s="46" customFormat="1" x14ac:dyDescent="0.3"/>
    <row r="143" spans="1:14" s="46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8"/>
  <sheetViews>
    <sheetView tabSelected="1" view="pageBreakPreview" zoomScaleNormal="100" zoomScaleSheetLayoutView="100" zoomScalePageLayoutView="10" workbookViewId="0">
      <selection activeCell="Z18" sqref="Z18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6" customWidth="1"/>
  </cols>
  <sheetData>
    <row r="1" spans="1:19" ht="18" customHeight="1" x14ac:dyDescent="0.3">
      <c r="P1" s="6"/>
    </row>
    <row r="2" spans="1:19" ht="18" customHeight="1" x14ac:dyDescent="0.3">
      <c r="B2" s="148" t="s">
        <v>196</v>
      </c>
      <c r="C2" s="148"/>
      <c r="D2" s="148"/>
      <c r="E2" s="148"/>
      <c r="F2" s="148"/>
      <c r="G2" s="148"/>
      <c r="H2" s="148"/>
      <c r="I2" s="148"/>
      <c r="J2" s="148"/>
      <c r="K2" s="148"/>
      <c r="L2" s="148"/>
      <c r="M2" s="148"/>
      <c r="N2" s="148"/>
      <c r="O2" s="148"/>
      <c r="P2" s="148"/>
      <c r="Q2" s="148"/>
      <c r="R2" s="148"/>
      <c r="S2" s="148"/>
    </row>
    <row r="3" spans="1:19" ht="18" customHeight="1" x14ac:dyDescent="0.3">
      <c r="A3" s="6"/>
      <c r="B3" s="148"/>
      <c r="C3" s="148"/>
      <c r="D3" s="148"/>
      <c r="E3" s="148"/>
      <c r="F3" s="148"/>
      <c r="G3" s="148"/>
      <c r="H3" s="148"/>
      <c r="I3" s="148"/>
      <c r="J3" s="148"/>
      <c r="K3" s="148"/>
      <c r="L3" s="148"/>
      <c r="M3" s="148"/>
      <c r="N3" s="148"/>
      <c r="O3" s="148"/>
      <c r="P3" s="148"/>
      <c r="Q3" s="148"/>
      <c r="R3" s="148"/>
      <c r="S3" s="148"/>
    </row>
    <row r="4" spans="1:19" ht="18" customHeight="1" thickBot="1" x14ac:dyDescent="0.35">
      <c r="A4" s="6"/>
      <c r="B4" s="149"/>
      <c r="C4" s="149"/>
      <c r="D4" s="149"/>
      <c r="E4" s="149"/>
      <c r="F4" s="149"/>
      <c r="G4" s="149"/>
      <c r="H4" s="149"/>
      <c r="I4" s="149"/>
      <c r="J4" s="149"/>
      <c r="K4" s="149"/>
      <c r="L4" s="149"/>
      <c r="M4" s="149"/>
      <c r="N4" s="149"/>
      <c r="O4" s="149"/>
      <c r="P4" s="149"/>
      <c r="Q4" s="149"/>
      <c r="R4" s="149"/>
      <c r="S4" s="149"/>
    </row>
    <row r="5" spans="1:19" ht="18" customHeight="1" x14ac:dyDescent="0.3">
      <c r="A5" s="6"/>
      <c r="B5" s="146" t="s">
        <v>275</v>
      </c>
      <c r="C5" s="146"/>
      <c r="D5" s="146"/>
      <c r="E5" s="146"/>
      <c r="F5" s="146"/>
      <c r="G5" s="146"/>
      <c r="H5" s="146"/>
      <c r="I5" s="146"/>
      <c r="J5" s="146"/>
      <c r="K5" s="146"/>
      <c r="L5" s="146"/>
      <c r="M5" s="146"/>
      <c r="N5" s="146"/>
      <c r="O5" s="146"/>
      <c r="P5" s="146"/>
      <c r="Q5" s="146"/>
      <c r="R5" s="146"/>
      <c r="S5" s="146"/>
    </row>
    <row r="6" spans="1:19" ht="18" customHeight="1" x14ac:dyDescent="0.3">
      <c r="B6" s="147"/>
      <c r="C6" s="147"/>
      <c r="D6" s="147"/>
      <c r="E6" s="147"/>
      <c r="F6" s="147"/>
      <c r="G6" s="147"/>
      <c r="H6" s="147"/>
      <c r="I6" s="147"/>
      <c r="J6" s="147"/>
      <c r="K6" s="147"/>
      <c r="L6" s="147"/>
      <c r="M6" s="147"/>
      <c r="N6" s="147"/>
      <c r="O6" s="147"/>
      <c r="P6" s="147"/>
      <c r="Q6" s="147"/>
      <c r="R6" s="147"/>
      <c r="S6" s="147"/>
    </row>
    <row r="7" spans="1:19" ht="18" customHeight="1" x14ac:dyDescent="0.3">
      <c r="B7" s="147"/>
      <c r="C7" s="147"/>
      <c r="D7" s="147"/>
      <c r="E7" s="147"/>
      <c r="F7" s="147"/>
      <c r="G7" s="147"/>
      <c r="H7" s="147"/>
      <c r="I7" s="147"/>
      <c r="J7" s="147"/>
      <c r="K7" s="147"/>
      <c r="L7" s="147"/>
      <c r="M7" s="147"/>
      <c r="N7" s="147"/>
      <c r="O7" s="147"/>
      <c r="P7" s="147"/>
      <c r="Q7" s="147"/>
      <c r="R7" s="147"/>
      <c r="S7" s="147"/>
    </row>
    <row r="8" spans="1:19" ht="18" customHeight="1" x14ac:dyDescent="0.3">
      <c r="B8" s="147"/>
      <c r="C8" s="147"/>
      <c r="D8" s="147"/>
      <c r="E8" s="147"/>
      <c r="F8" s="147"/>
      <c r="G8" s="147"/>
      <c r="H8" s="147"/>
      <c r="I8" s="147"/>
      <c r="J8" s="147"/>
      <c r="K8" s="147"/>
      <c r="L8" s="147"/>
      <c r="M8" s="147"/>
      <c r="N8" s="147"/>
      <c r="O8" s="147"/>
      <c r="P8" s="147"/>
      <c r="Q8" s="147"/>
      <c r="R8" s="147"/>
      <c r="S8" s="147"/>
    </row>
    <row r="9" spans="1:19" ht="18" customHeight="1" thickBot="1" x14ac:dyDescent="0.35"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</row>
    <row r="10" spans="1:19" ht="18" customHeight="1" x14ac:dyDescent="0.3">
      <c r="C10" s="152" t="s">
        <v>30</v>
      </c>
      <c r="D10" s="152"/>
      <c r="E10" s="153"/>
      <c r="F10" s="156">
        <f>'개인정보 및 신체계측 입력'!B5</f>
        <v>44517</v>
      </c>
      <c r="G10" s="115"/>
      <c r="H10" s="115"/>
      <c r="I10" s="115"/>
      <c r="K10" s="111" t="s">
        <v>33</v>
      </c>
      <c r="L10" s="112"/>
      <c r="M10" s="111" t="s">
        <v>34</v>
      </c>
      <c r="N10" s="112"/>
      <c r="O10" s="111" t="s">
        <v>35</v>
      </c>
      <c r="P10" s="111"/>
      <c r="Q10" s="111"/>
      <c r="R10" s="111"/>
      <c r="S10" s="111"/>
    </row>
    <row r="11" spans="1:19" ht="18" customHeight="1" thickBot="1" x14ac:dyDescent="0.35">
      <c r="C11" s="154"/>
      <c r="D11" s="154"/>
      <c r="E11" s="155"/>
      <c r="F11" s="116"/>
      <c r="G11" s="116"/>
      <c r="H11" s="116"/>
      <c r="I11" s="116"/>
      <c r="K11" s="113"/>
      <c r="L11" s="114"/>
      <c r="M11" s="113"/>
      <c r="N11" s="114"/>
      <c r="O11" s="113"/>
      <c r="P11" s="113"/>
      <c r="Q11" s="113"/>
      <c r="R11" s="113"/>
      <c r="S11" s="113"/>
    </row>
    <row r="12" spans="1:19" ht="18" customHeight="1" x14ac:dyDescent="0.3">
      <c r="C12" s="152" t="s">
        <v>32</v>
      </c>
      <c r="D12" s="152"/>
      <c r="E12" s="153"/>
      <c r="F12" s="137">
        <f ca="1">'개인정보 및 신체계측 입력'!C2</f>
        <v>52</v>
      </c>
      <c r="G12" s="137"/>
      <c r="H12" s="137"/>
      <c r="I12" s="137"/>
      <c r="K12" s="128">
        <f>'개인정보 및 신체계측 입력'!E2</f>
        <v>166.6</v>
      </c>
      <c r="L12" s="129"/>
      <c r="M12" s="122">
        <f>'개인정보 및 신체계측 입력'!G2</f>
        <v>54.6</v>
      </c>
      <c r="N12" s="123"/>
      <c r="O12" s="118" t="s">
        <v>271</v>
      </c>
      <c r="P12" s="112"/>
      <c r="Q12" s="115">
        <f>'개인정보 및 신체계측 입력'!I2</f>
        <v>19.7</v>
      </c>
      <c r="R12" s="115"/>
      <c r="S12" s="115"/>
    </row>
    <row r="13" spans="1:19" ht="18" customHeight="1" thickBot="1" x14ac:dyDescent="0.35">
      <c r="C13" s="157"/>
      <c r="D13" s="157"/>
      <c r="E13" s="158"/>
      <c r="F13" s="138"/>
      <c r="G13" s="138"/>
      <c r="H13" s="138"/>
      <c r="I13" s="138"/>
      <c r="K13" s="130"/>
      <c r="L13" s="131"/>
      <c r="M13" s="124"/>
      <c r="N13" s="125"/>
      <c r="O13" s="119"/>
      <c r="P13" s="120"/>
      <c r="Q13" s="116"/>
      <c r="R13" s="116"/>
      <c r="S13" s="116"/>
    </row>
    <row r="14" spans="1:19" ht="18" customHeight="1" x14ac:dyDescent="0.3">
      <c r="C14" s="154" t="s">
        <v>31</v>
      </c>
      <c r="D14" s="154"/>
      <c r="E14" s="155"/>
      <c r="F14" s="116" t="str">
        <f>MID('DRIs DATA'!B1,28,3)</f>
        <v>김유선</v>
      </c>
      <c r="G14" s="116"/>
      <c r="H14" s="116"/>
      <c r="I14" s="116"/>
      <c r="K14" s="130"/>
      <c r="L14" s="131"/>
      <c r="M14" s="124"/>
      <c r="N14" s="125"/>
      <c r="O14" s="119"/>
      <c r="P14" s="120"/>
      <c r="Q14" s="116"/>
      <c r="R14" s="116"/>
      <c r="S14" s="116"/>
    </row>
    <row r="15" spans="1:19" ht="18" customHeight="1" thickBot="1" x14ac:dyDescent="0.35">
      <c r="C15" s="157"/>
      <c r="D15" s="157"/>
      <c r="E15" s="158"/>
      <c r="F15" s="117"/>
      <c r="G15" s="117"/>
      <c r="H15" s="117"/>
      <c r="I15" s="117"/>
      <c r="K15" s="132"/>
      <c r="L15" s="133"/>
      <c r="M15" s="126"/>
      <c r="N15" s="127"/>
      <c r="O15" s="121"/>
      <c r="P15" s="114"/>
      <c r="Q15" s="117"/>
      <c r="R15" s="117"/>
      <c r="S15" s="117"/>
    </row>
    <row r="16" spans="1:19" ht="18" customHeight="1" x14ac:dyDescent="0.3">
      <c r="C16" s="32"/>
      <c r="D16" s="32"/>
      <c r="E16" s="32"/>
      <c r="F16" s="25"/>
      <c r="G16" s="25"/>
      <c r="H16" s="25"/>
      <c r="I16" s="25"/>
      <c r="K16" s="25"/>
      <c r="L16" s="25"/>
      <c r="M16" s="25"/>
      <c r="N16" s="25"/>
      <c r="O16" s="25"/>
      <c r="P16" s="25"/>
      <c r="Q16" s="25"/>
      <c r="R16" s="25"/>
      <c r="S16" s="25"/>
    </row>
    <row r="17" spans="2:20" ht="18" customHeight="1" x14ac:dyDescent="0.3">
      <c r="C17" s="32"/>
      <c r="D17" s="32"/>
      <c r="E17" s="32"/>
      <c r="F17" s="25"/>
      <c r="G17" s="25"/>
      <c r="H17" s="25"/>
      <c r="I17" s="25"/>
      <c r="K17" s="25"/>
      <c r="L17" s="25"/>
      <c r="M17" s="25"/>
      <c r="N17" s="25"/>
      <c r="O17" s="25"/>
      <c r="P17" s="25"/>
      <c r="Q17" s="25"/>
      <c r="R17" s="25"/>
      <c r="S17" s="25"/>
    </row>
    <row r="18" spans="2:20" ht="18" customHeight="1" thickBot="1" x14ac:dyDescent="0.35">
      <c r="K18" s="9"/>
      <c r="L18" s="9"/>
      <c r="M18" s="9"/>
      <c r="N18" s="9"/>
      <c r="O18" s="9"/>
      <c r="P18" s="9"/>
      <c r="Q18" s="9"/>
      <c r="R18" s="9"/>
      <c r="S18" s="9"/>
    </row>
    <row r="19" spans="2:20" ht="18" customHeight="1" x14ac:dyDescent="0.3">
      <c r="B19" s="75" t="s">
        <v>42</v>
      </c>
      <c r="C19" s="76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7"/>
    </row>
    <row r="20" spans="2:20" ht="18" customHeight="1" thickBot="1" x14ac:dyDescent="0.35">
      <c r="B20" s="78"/>
      <c r="C20" s="79"/>
      <c r="D20" s="79"/>
      <c r="E20" s="79"/>
      <c r="F20" s="79"/>
      <c r="G20" s="79"/>
      <c r="H20" s="79"/>
      <c r="I20" s="79"/>
      <c r="J20" s="79"/>
      <c r="K20" s="79"/>
      <c r="L20" s="79"/>
      <c r="M20" s="79"/>
      <c r="N20" s="79"/>
      <c r="O20" s="79"/>
      <c r="P20" s="79"/>
      <c r="Q20" s="79"/>
      <c r="R20" s="79"/>
      <c r="S20" s="79"/>
      <c r="T20" s="80"/>
    </row>
    <row r="21" spans="2:20" ht="18" customHeight="1" x14ac:dyDescent="0.5">
      <c r="B21" s="27"/>
      <c r="C21" s="27"/>
      <c r="D21" s="27"/>
      <c r="E21" s="27"/>
      <c r="F21" s="27"/>
      <c r="G21" s="27"/>
      <c r="H21" s="27"/>
      <c r="I21" s="27"/>
    </row>
    <row r="23" spans="2:20" ht="18" customHeight="1" x14ac:dyDescent="0.3">
      <c r="E23" s="8"/>
      <c r="G23" s="7"/>
    </row>
    <row r="24" spans="2:20" ht="18" customHeight="1" x14ac:dyDescent="0.3">
      <c r="G24" s="7"/>
      <c r="H24" s="14"/>
    </row>
    <row r="35" spans="2:20" ht="18" customHeight="1" x14ac:dyDescent="0.3"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</row>
    <row r="36" spans="2:20" ht="18" customHeight="1" thickBot="1" x14ac:dyDescent="0.35">
      <c r="B36" s="12"/>
      <c r="C36" s="33" t="s">
        <v>50</v>
      </c>
      <c r="D36" s="143" t="s">
        <v>43</v>
      </c>
      <c r="E36" s="143"/>
      <c r="F36" s="143"/>
      <c r="G36" s="143"/>
      <c r="H36" s="143"/>
      <c r="I36" s="34">
        <f>'DRIs DATA'!F8</f>
        <v>74.941999999999993</v>
      </c>
      <c r="J36" s="144" t="s">
        <v>44</v>
      </c>
      <c r="K36" s="144"/>
      <c r="L36" s="144"/>
      <c r="M36" s="144"/>
      <c r="N36" s="35"/>
      <c r="O36" s="142" t="s">
        <v>45</v>
      </c>
      <c r="P36" s="142"/>
      <c r="Q36" s="142"/>
      <c r="R36" s="142"/>
      <c r="S36" s="142"/>
      <c r="T36" s="6"/>
    </row>
    <row r="37" spans="2:20" ht="18" customHeight="1" x14ac:dyDescent="0.3">
      <c r="B37" s="12"/>
      <c r="C37" s="139" t="s">
        <v>182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6"/>
    </row>
    <row r="38" spans="2:20" ht="18" customHeight="1" x14ac:dyDescent="0.3">
      <c r="B38" s="12"/>
      <c r="C38" s="139"/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6"/>
    </row>
    <row r="39" spans="2:20" ht="18" customHeight="1" thickBot="1" x14ac:dyDescent="0.35">
      <c r="B39" s="12"/>
      <c r="C39" s="140"/>
      <c r="D39" s="140"/>
      <c r="E39" s="140"/>
      <c r="F39" s="140"/>
      <c r="G39" s="140"/>
      <c r="H39" s="140"/>
      <c r="I39" s="140"/>
      <c r="J39" s="140"/>
      <c r="K39" s="140"/>
      <c r="L39" s="140"/>
      <c r="M39" s="140"/>
      <c r="N39" s="140"/>
      <c r="O39" s="140"/>
      <c r="P39" s="140"/>
      <c r="Q39" s="140"/>
      <c r="R39" s="140"/>
      <c r="S39" s="140"/>
      <c r="T39" s="6"/>
    </row>
    <row r="40" spans="2:20" ht="18" customHeight="1" x14ac:dyDescent="0.3"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</row>
    <row r="41" spans="2:20" ht="18" customHeight="1" thickBot="1" x14ac:dyDescent="0.35">
      <c r="B41" s="6"/>
      <c r="C41" s="33" t="s">
        <v>47</v>
      </c>
      <c r="D41" s="143" t="s">
        <v>43</v>
      </c>
      <c r="E41" s="143"/>
      <c r="F41" s="143"/>
      <c r="G41" s="143"/>
      <c r="H41" s="143"/>
      <c r="I41" s="34">
        <f>'DRIs DATA'!G8</f>
        <v>9.3569999999999993</v>
      </c>
      <c r="J41" s="144" t="s">
        <v>44</v>
      </c>
      <c r="K41" s="144"/>
      <c r="L41" s="144"/>
      <c r="M41" s="144"/>
      <c r="N41" s="35"/>
      <c r="O41" s="141" t="s">
        <v>49</v>
      </c>
      <c r="P41" s="141"/>
      <c r="Q41" s="141"/>
      <c r="R41" s="141"/>
      <c r="S41" s="141"/>
      <c r="T41" s="6"/>
    </row>
    <row r="42" spans="2:20" ht="18" customHeight="1" x14ac:dyDescent="0.3">
      <c r="B42" s="6"/>
      <c r="C42" s="84" t="s">
        <v>184</v>
      </c>
      <c r="D42" s="84"/>
      <c r="E42" s="84"/>
      <c r="F42" s="84"/>
      <c r="G42" s="84"/>
      <c r="H42" s="84"/>
      <c r="I42" s="84"/>
      <c r="J42" s="84"/>
      <c r="K42" s="84"/>
      <c r="L42" s="84"/>
      <c r="M42" s="84"/>
      <c r="N42" s="84"/>
      <c r="O42" s="84"/>
      <c r="P42" s="84"/>
      <c r="Q42" s="84"/>
      <c r="R42" s="84"/>
      <c r="S42" s="84"/>
      <c r="T42" s="6"/>
    </row>
    <row r="43" spans="2:20" ht="18" customHeight="1" x14ac:dyDescent="0.3">
      <c r="B43" s="6"/>
      <c r="C43" s="84"/>
      <c r="D43" s="84"/>
      <c r="E43" s="84"/>
      <c r="F43" s="84"/>
      <c r="G43" s="84"/>
      <c r="H43" s="84"/>
      <c r="I43" s="84"/>
      <c r="J43" s="84"/>
      <c r="K43" s="84"/>
      <c r="L43" s="84"/>
      <c r="M43" s="84"/>
      <c r="N43" s="84"/>
      <c r="O43" s="84"/>
      <c r="P43" s="84"/>
      <c r="Q43" s="84"/>
      <c r="R43" s="84"/>
      <c r="S43" s="84"/>
      <c r="T43" s="6"/>
    </row>
    <row r="44" spans="2:20" ht="18" customHeight="1" thickBot="1" x14ac:dyDescent="0.35">
      <c r="B44" s="6"/>
      <c r="C44" s="85"/>
      <c r="D44" s="85"/>
      <c r="E44" s="85"/>
      <c r="F44" s="85"/>
      <c r="G44" s="85"/>
      <c r="H44" s="85"/>
      <c r="I44" s="85"/>
      <c r="J44" s="85"/>
      <c r="K44" s="85"/>
      <c r="L44" s="85"/>
      <c r="M44" s="85"/>
      <c r="N44" s="85"/>
      <c r="O44" s="85"/>
      <c r="P44" s="85"/>
      <c r="Q44" s="85"/>
      <c r="R44" s="85"/>
      <c r="S44" s="85"/>
      <c r="T44" s="6"/>
    </row>
    <row r="45" spans="2:20" ht="18" customHeight="1" x14ac:dyDescent="0.3"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</row>
    <row r="46" spans="2:20" ht="18" customHeight="1" thickBot="1" x14ac:dyDescent="0.35">
      <c r="B46" s="6"/>
      <c r="C46" s="33" t="s">
        <v>46</v>
      </c>
      <c r="D46" s="145" t="s">
        <v>43</v>
      </c>
      <c r="E46" s="145"/>
      <c r="F46" s="145"/>
      <c r="G46" s="145"/>
      <c r="H46" s="145"/>
      <c r="I46" s="34">
        <f>'DRIs DATA'!H8</f>
        <v>15.701000000000001</v>
      </c>
      <c r="J46" s="144" t="s">
        <v>44</v>
      </c>
      <c r="K46" s="144"/>
      <c r="L46" s="144"/>
      <c r="M46" s="144"/>
      <c r="N46" s="35"/>
      <c r="O46" s="141" t="s">
        <v>48</v>
      </c>
      <c r="P46" s="141"/>
      <c r="Q46" s="141"/>
      <c r="R46" s="141"/>
      <c r="S46" s="141"/>
      <c r="T46" s="6"/>
    </row>
    <row r="47" spans="2:20" ht="18" customHeight="1" x14ac:dyDescent="0.3">
      <c r="B47" s="6"/>
      <c r="C47" s="84" t="s">
        <v>183</v>
      </c>
      <c r="D47" s="84"/>
      <c r="E47" s="84"/>
      <c r="F47" s="84"/>
      <c r="G47" s="84"/>
      <c r="H47" s="84"/>
      <c r="I47" s="84"/>
      <c r="J47" s="84"/>
      <c r="K47" s="84"/>
      <c r="L47" s="84"/>
      <c r="M47" s="84"/>
      <c r="N47" s="84"/>
      <c r="O47" s="84"/>
      <c r="P47" s="84"/>
      <c r="Q47" s="84"/>
      <c r="R47" s="84"/>
      <c r="S47" s="84"/>
      <c r="T47" s="6"/>
    </row>
    <row r="48" spans="2:20" ht="18" customHeight="1" thickBot="1" x14ac:dyDescent="0.35">
      <c r="B48" s="6"/>
      <c r="C48" s="85"/>
      <c r="D48" s="85"/>
      <c r="E48" s="85"/>
      <c r="F48" s="85"/>
      <c r="G48" s="85"/>
      <c r="H48" s="85"/>
      <c r="I48" s="85"/>
      <c r="J48" s="85"/>
      <c r="K48" s="85"/>
      <c r="L48" s="85"/>
      <c r="M48" s="85"/>
      <c r="N48" s="85"/>
      <c r="O48" s="85"/>
      <c r="P48" s="85"/>
      <c r="Q48" s="85"/>
      <c r="R48" s="85"/>
      <c r="S48" s="85"/>
      <c r="T48" s="6"/>
    </row>
    <row r="49" spans="1:20" ht="18" customHeight="1" x14ac:dyDescent="0.3">
      <c r="B49" s="6"/>
      <c r="T49" s="6"/>
    </row>
    <row r="50" spans="1:20" ht="18" customHeight="1" x14ac:dyDescent="0.3">
      <c r="B50" s="6"/>
      <c r="T50" s="6"/>
    </row>
    <row r="51" spans="1:20" ht="18" customHeight="1" thickBot="1" x14ac:dyDescent="0.35">
      <c r="B51" s="6"/>
      <c r="T51" s="6"/>
    </row>
    <row r="52" spans="1:20" ht="18" customHeight="1" x14ac:dyDescent="0.3">
      <c r="B52" s="75" t="s">
        <v>191</v>
      </c>
      <c r="C52" s="76"/>
      <c r="D52" s="76"/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7"/>
    </row>
    <row r="53" spans="1:20" ht="18" customHeight="1" thickBot="1" x14ac:dyDescent="0.35">
      <c r="B53" s="78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  <c r="Q53" s="79"/>
      <c r="R53" s="79"/>
      <c r="S53" s="79"/>
      <c r="T53" s="80"/>
    </row>
    <row r="54" spans="1:20" ht="18" customHeight="1" x14ac:dyDescent="0.5">
      <c r="B54" s="26"/>
      <c r="C54" s="26"/>
      <c r="D54" s="26"/>
      <c r="E54" s="26"/>
      <c r="F54" s="26"/>
      <c r="G54" s="26"/>
      <c r="H54" s="26"/>
      <c r="I54" s="26"/>
      <c r="J54" s="26"/>
      <c r="K54" s="26"/>
      <c r="L54" s="26"/>
      <c r="M54" s="26"/>
      <c r="N54" s="26"/>
      <c r="O54" s="26"/>
      <c r="P54" s="26"/>
      <c r="Q54" s="26"/>
      <c r="R54" s="26"/>
      <c r="S54" s="26"/>
      <c r="T54" s="26"/>
    </row>
    <row r="55" spans="1:20" ht="18" customHeight="1" x14ac:dyDescent="0.3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</row>
    <row r="56" spans="1:20" ht="18" customHeight="1" x14ac:dyDescent="0.3">
      <c r="A56" s="6"/>
    </row>
    <row r="67" spans="2:21" ht="18" customHeight="1" x14ac:dyDescent="0.3"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</row>
    <row r="68" spans="2:21" ht="18" customHeight="1" thickBot="1" x14ac:dyDescent="0.35">
      <c r="B68" s="6"/>
      <c r="C68" s="150" t="s">
        <v>164</v>
      </c>
      <c r="D68" s="150"/>
      <c r="E68" s="150"/>
      <c r="F68" s="150"/>
      <c r="G68" s="150"/>
      <c r="H68" s="143" t="s">
        <v>170</v>
      </c>
      <c r="I68" s="143"/>
      <c r="J68" s="143"/>
      <c r="K68" s="36">
        <f>ROUND('그룹 전체 사용자의 일일 입력'!B6/MAX('그룹 전체 사용자의 일일 입력'!$B$6,'그룹 전체 사용자의 일일 입력'!$C$6,'그룹 전체 사용자의 일일 입력'!$D$6),1)</f>
        <v>0.8</v>
      </c>
      <c r="L68" s="36" t="s">
        <v>53</v>
      </c>
      <c r="M68" s="36">
        <f>ROUND('그룹 전체 사용자의 일일 입력'!C6/MAX('그룹 전체 사용자의 일일 입력'!$B$6,'그룹 전체 사용자의 일일 입력'!$C$6,'그룹 전체 사용자의 일일 입력'!$D$6),1)</f>
        <v>1</v>
      </c>
      <c r="N68" s="36" t="s">
        <v>53</v>
      </c>
      <c r="O68" s="151">
        <f>ROUND('그룹 전체 사용자의 일일 입력'!D6/MAX('그룹 전체 사용자의 일일 입력'!$B$6,'그룹 전체 사용자의 일일 입력'!$C$6,'그룹 전체 사용자의 일일 입력'!$D$6),1)</f>
        <v>0.7</v>
      </c>
      <c r="P68" s="151"/>
      <c r="Q68" s="37" t="s">
        <v>54</v>
      </c>
      <c r="R68" s="35"/>
      <c r="S68" s="35"/>
      <c r="T68" s="6"/>
    </row>
    <row r="69" spans="2:21" ht="18" customHeight="1" thickBot="1" x14ac:dyDescent="0.35">
      <c r="B69" s="6"/>
      <c r="C69" s="85" t="s">
        <v>165</v>
      </c>
      <c r="D69" s="85"/>
      <c r="E69" s="85"/>
      <c r="F69" s="85"/>
      <c r="G69" s="85"/>
      <c r="H69" s="85"/>
      <c r="I69" s="85"/>
      <c r="J69" s="85"/>
      <c r="K69" s="85"/>
      <c r="L69" s="85"/>
      <c r="M69" s="85"/>
      <c r="N69" s="85"/>
      <c r="O69" s="85"/>
      <c r="P69" s="85"/>
      <c r="Q69" s="85"/>
      <c r="R69" s="85"/>
      <c r="S69" s="85"/>
      <c r="T69" s="6"/>
      <c r="U69" s="13"/>
    </row>
    <row r="70" spans="2:21" ht="18" customHeight="1" x14ac:dyDescent="0.3"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13"/>
    </row>
    <row r="71" spans="2:21" ht="18" customHeight="1" thickBot="1" x14ac:dyDescent="0.35">
      <c r="B71" s="6"/>
      <c r="C71" s="150" t="s">
        <v>51</v>
      </c>
      <c r="D71" s="150"/>
      <c r="E71" s="150"/>
      <c r="F71" s="150"/>
      <c r="G71" s="150"/>
      <c r="H71" s="38"/>
      <c r="I71" s="143" t="s">
        <v>52</v>
      </c>
      <c r="J71" s="143"/>
      <c r="K71" s="36">
        <f>ROUND('DRIs DATA'!L8,1)</f>
        <v>25.2</v>
      </c>
      <c r="L71" s="36" t="s">
        <v>53</v>
      </c>
      <c r="M71" s="36">
        <f>ROUND('DRIs DATA'!K8,1)</f>
        <v>5.2</v>
      </c>
      <c r="N71" s="144" t="s">
        <v>54</v>
      </c>
      <c r="O71" s="144"/>
      <c r="P71" s="144"/>
      <c r="Q71" s="144"/>
      <c r="R71" s="39"/>
      <c r="S71" s="35"/>
      <c r="T71" s="6"/>
    </row>
    <row r="72" spans="2:21" ht="18" customHeight="1" x14ac:dyDescent="0.3">
      <c r="B72" s="6"/>
      <c r="C72" s="84" t="s">
        <v>181</v>
      </c>
      <c r="D72" s="84"/>
      <c r="E72" s="84"/>
      <c r="F72" s="84"/>
      <c r="G72" s="84"/>
      <c r="H72" s="84"/>
      <c r="I72" s="84"/>
      <c r="J72" s="84"/>
      <c r="K72" s="84"/>
      <c r="L72" s="84"/>
      <c r="M72" s="84"/>
      <c r="N72" s="84"/>
      <c r="O72" s="84"/>
      <c r="P72" s="84"/>
      <c r="Q72" s="84"/>
      <c r="R72" s="84"/>
      <c r="S72" s="84"/>
      <c r="T72" s="6"/>
      <c r="U72" s="13"/>
    </row>
    <row r="73" spans="2:21" ht="18" customHeight="1" thickBot="1" x14ac:dyDescent="0.35">
      <c r="B73" s="6"/>
      <c r="C73" s="85"/>
      <c r="D73" s="85"/>
      <c r="E73" s="85"/>
      <c r="F73" s="85"/>
      <c r="G73" s="85"/>
      <c r="H73" s="85"/>
      <c r="I73" s="85"/>
      <c r="J73" s="85"/>
      <c r="K73" s="85"/>
      <c r="L73" s="85"/>
      <c r="M73" s="85"/>
      <c r="N73" s="85"/>
      <c r="O73" s="85"/>
      <c r="P73" s="85"/>
      <c r="Q73" s="85"/>
      <c r="R73" s="85"/>
      <c r="S73" s="85"/>
      <c r="T73" s="13"/>
      <c r="U73" s="13"/>
    </row>
    <row r="74" spans="2:21" ht="18" customHeight="1" x14ac:dyDescent="0.3"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</row>
    <row r="75" spans="2:21" ht="18" customHeight="1" thickBot="1" x14ac:dyDescent="0.35">
      <c r="B75" s="6"/>
      <c r="T75" s="6"/>
    </row>
    <row r="76" spans="2:21" ht="18" customHeight="1" x14ac:dyDescent="0.3">
      <c r="B76" s="75" t="s">
        <v>192</v>
      </c>
      <c r="C76" s="76"/>
      <c r="D76" s="76"/>
      <c r="E76" s="76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7"/>
    </row>
    <row r="77" spans="2:21" ht="18" customHeight="1" thickBot="1" x14ac:dyDescent="0.35">
      <c r="B77" s="78"/>
      <c r="C77" s="79"/>
      <c r="D77" s="79"/>
      <c r="E77" s="79"/>
      <c r="F77" s="79"/>
      <c r="G77" s="79"/>
      <c r="H77" s="79"/>
      <c r="I77" s="79"/>
      <c r="J77" s="79"/>
      <c r="K77" s="79"/>
      <c r="L77" s="79"/>
      <c r="M77" s="79"/>
      <c r="N77" s="79"/>
      <c r="O77" s="79"/>
      <c r="P77" s="79"/>
      <c r="Q77" s="79"/>
      <c r="R77" s="79"/>
      <c r="S77" s="79"/>
      <c r="T77" s="80"/>
    </row>
    <row r="78" spans="2:21" ht="18" customHeight="1" x14ac:dyDescent="0.5"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</row>
    <row r="79" spans="2:21" ht="18" customHeight="1" x14ac:dyDescent="0.3">
      <c r="B79" s="86" t="s">
        <v>168</v>
      </c>
      <c r="C79" s="86"/>
      <c r="D79" s="86"/>
      <c r="E79" s="86"/>
      <c r="F79" s="21"/>
      <c r="G79" s="21"/>
      <c r="H79" s="21"/>
      <c r="L79" s="86" t="s">
        <v>172</v>
      </c>
      <c r="M79" s="86"/>
      <c r="N79" s="86"/>
      <c r="O79" s="86"/>
      <c r="P79" s="86"/>
    </row>
    <row r="80" spans="2:21" ht="18" customHeight="1" x14ac:dyDescent="0.3">
      <c r="L80" s="11"/>
      <c r="M80" s="11"/>
      <c r="N80" s="11"/>
      <c r="O80" s="11"/>
      <c r="P80" s="11"/>
      <c r="Q80" s="11"/>
      <c r="R80" s="11"/>
      <c r="S80" s="11"/>
      <c r="T80" s="11"/>
    </row>
    <row r="81" spans="1:21" ht="18" customHeight="1" x14ac:dyDescent="0.3">
      <c r="L81" s="11"/>
      <c r="M81" s="11"/>
      <c r="N81" s="11"/>
      <c r="O81" s="11"/>
      <c r="P81" s="11"/>
      <c r="Q81" s="11"/>
      <c r="R81" s="11"/>
      <c r="S81" s="11"/>
      <c r="T81" s="11"/>
    </row>
    <row r="82" spans="1:21" ht="18" customHeight="1" x14ac:dyDescent="0.3">
      <c r="L82" s="11"/>
      <c r="M82" s="11"/>
      <c r="N82" s="11"/>
      <c r="O82" s="11"/>
      <c r="P82" s="11"/>
      <c r="Q82" s="11"/>
      <c r="R82" s="11"/>
      <c r="S82" s="11"/>
      <c r="T82" s="11"/>
    </row>
    <row r="83" spans="1:21" ht="18" customHeight="1" x14ac:dyDescent="0.3">
      <c r="A83" s="11"/>
      <c r="L83" s="11"/>
      <c r="M83" s="11"/>
      <c r="N83" s="11"/>
      <c r="O83" s="11"/>
      <c r="P83" s="11"/>
      <c r="Q83" s="11"/>
      <c r="R83" s="11"/>
      <c r="S83" s="11"/>
      <c r="T83" s="11"/>
      <c r="U83" s="12"/>
    </row>
    <row r="84" spans="1:21" ht="18" customHeight="1" x14ac:dyDescent="0.3">
      <c r="A84" s="11"/>
      <c r="U84" s="12"/>
    </row>
    <row r="85" spans="1:21" ht="18" customHeight="1" x14ac:dyDescent="0.3">
      <c r="A85" s="11"/>
      <c r="U85" s="12"/>
    </row>
    <row r="86" spans="1:21" ht="18" customHeight="1" x14ac:dyDescent="0.3">
      <c r="A86" s="11"/>
      <c r="F86" s="11"/>
      <c r="K86" s="11"/>
      <c r="U86" s="12"/>
    </row>
    <row r="87" spans="1:21" ht="18" customHeight="1" x14ac:dyDescent="0.3">
      <c r="C87" s="11"/>
      <c r="D87" s="11"/>
      <c r="E87" s="11"/>
      <c r="F87" s="11"/>
      <c r="H87" s="11"/>
      <c r="I87" s="11"/>
      <c r="J87" s="11"/>
      <c r="K87" s="11"/>
    </row>
    <row r="88" spans="1:21" ht="18" customHeight="1" x14ac:dyDescent="0.3">
      <c r="F88" s="11"/>
      <c r="K88" s="11"/>
    </row>
    <row r="89" spans="1:21" ht="18" customHeight="1" x14ac:dyDescent="0.3">
      <c r="F89" s="11"/>
      <c r="K89" s="11"/>
    </row>
    <row r="90" spans="1:21" ht="18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</row>
    <row r="91" spans="1:21" ht="18" customHeight="1" thickBot="1" x14ac:dyDescent="0.35">
      <c r="B91" s="11"/>
      <c r="C91" s="11"/>
      <c r="D91" s="11"/>
      <c r="E91" s="11"/>
      <c r="G91" s="11"/>
      <c r="H91" s="11"/>
      <c r="I91" s="11"/>
      <c r="J91" s="11"/>
    </row>
    <row r="92" spans="1:21" ht="18" customHeight="1" x14ac:dyDescent="0.3">
      <c r="B92" s="134" t="s">
        <v>268</v>
      </c>
      <c r="C92" s="135"/>
      <c r="D92" s="135"/>
      <c r="E92" s="135"/>
      <c r="F92" s="135"/>
      <c r="G92" s="135"/>
      <c r="H92" s="135"/>
      <c r="I92" s="135"/>
      <c r="J92" s="136"/>
      <c r="L92" s="134" t="s">
        <v>175</v>
      </c>
      <c r="M92" s="135"/>
      <c r="N92" s="135"/>
      <c r="O92" s="135"/>
      <c r="P92" s="135"/>
      <c r="Q92" s="135"/>
      <c r="R92" s="135"/>
      <c r="S92" s="135"/>
      <c r="T92" s="136"/>
    </row>
    <row r="93" spans="1:21" ht="18" customHeight="1" x14ac:dyDescent="0.3">
      <c r="B93" s="89" t="s">
        <v>171</v>
      </c>
      <c r="C93" s="87"/>
      <c r="D93" s="87"/>
      <c r="E93" s="87"/>
      <c r="F93" s="90">
        <f>ROUND('DRIs DATA'!F16/'DRIs DATA'!C16*100,2)</f>
        <v>41.87</v>
      </c>
      <c r="G93" s="90"/>
      <c r="H93" s="87" t="s">
        <v>167</v>
      </c>
      <c r="I93" s="87"/>
      <c r="J93" s="88"/>
      <c r="L93" s="89" t="s">
        <v>171</v>
      </c>
      <c r="M93" s="87"/>
      <c r="N93" s="87"/>
      <c r="O93" s="87"/>
      <c r="P93" s="87"/>
      <c r="Q93" s="23">
        <f>ROUND('DRIs DATA'!M16/'DRIs DATA'!K16*100,2)</f>
        <v>72.8</v>
      </c>
      <c r="R93" s="87" t="s">
        <v>167</v>
      </c>
      <c r="S93" s="87"/>
      <c r="T93" s="88"/>
    </row>
    <row r="94" spans="1:21" ht="18" customHeight="1" x14ac:dyDescent="0.3">
      <c r="B94" s="40"/>
      <c r="C94" s="6"/>
      <c r="D94" s="6"/>
      <c r="E94" s="6"/>
      <c r="F94" s="6"/>
      <c r="G94" s="6"/>
      <c r="H94" s="6"/>
      <c r="I94" s="6"/>
      <c r="J94" s="41"/>
      <c r="L94" s="40"/>
      <c r="M94" s="6"/>
      <c r="N94" s="6"/>
      <c r="O94" s="6"/>
      <c r="P94" s="6"/>
      <c r="Q94" s="6"/>
      <c r="R94" s="6"/>
      <c r="S94" s="6"/>
      <c r="T94" s="41"/>
    </row>
    <row r="95" spans="1:21" ht="18" customHeight="1" x14ac:dyDescent="0.3">
      <c r="B95" s="92" t="s">
        <v>180</v>
      </c>
      <c r="C95" s="93"/>
      <c r="D95" s="93"/>
      <c r="E95" s="93"/>
      <c r="F95" s="93"/>
      <c r="G95" s="93"/>
      <c r="H95" s="93"/>
      <c r="I95" s="93"/>
      <c r="J95" s="94"/>
      <c r="L95" s="98" t="s">
        <v>173</v>
      </c>
      <c r="M95" s="99"/>
      <c r="N95" s="99"/>
      <c r="O95" s="99"/>
      <c r="P95" s="99"/>
      <c r="Q95" s="99"/>
      <c r="R95" s="99"/>
      <c r="S95" s="99"/>
      <c r="T95" s="100"/>
    </row>
    <row r="96" spans="1:21" ht="18" customHeight="1" x14ac:dyDescent="0.3">
      <c r="B96" s="92"/>
      <c r="C96" s="93"/>
      <c r="D96" s="93"/>
      <c r="E96" s="93"/>
      <c r="F96" s="93"/>
      <c r="G96" s="93"/>
      <c r="H96" s="93"/>
      <c r="I96" s="93"/>
      <c r="J96" s="94"/>
      <c r="L96" s="98"/>
      <c r="M96" s="99"/>
      <c r="N96" s="99"/>
      <c r="O96" s="99"/>
      <c r="P96" s="99"/>
      <c r="Q96" s="99"/>
      <c r="R96" s="99"/>
      <c r="S96" s="99"/>
      <c r="T96" s="100"/>
    </row>
    <row r="97" spans="2:21" ht="18" customHeight="1" x14ac:dyDescent="0.3">
      <c r="B97" s="92"/>
      <c r="C97" s="93"/>
      <c r="D97" s="93"/>
      <c r="E97" s="93"/>
      <c r="F97" s="93"/>
      <c r="G97" s="93"/>
      <c r="H97" s="93"/>
      <c r="I97" s="93"/>
      <c r="J97" s="94"/>
      <c r="L97" s="98"/>
      <c r="M97" s="99"/>
      <c r="N97" s="99"/>
      <c r="O97" s="99"/>
      <c r="P97" s="99"/>
      <c r="Q97" s="99"/>
      <c r="R97" s="99"/>
      <c r="S97" s="99"/>
      <c r="T97" s="100"/>
    </row>
    <row r="98" spans="2:21" ht="18" customHeight="1" x14ac:dyDescent="0.3">
      <c r="B98" s="92"/>
      <c r="C98" s="93"/>
      <c r="D98" s="93"/>
      <c r="E98" s="93"/>
      <c r="F98" s="93"/>
      <c r="G98" s="93"/>
      <c r="H98" s="93"/>
      <c r="I98" s="93"/>
      <c r="J98" s="94"/>
      <c r="L98" s="98"/>
      <c r="M98" s="99"/>
      <c r="N98" s="99"/>
      <c r="O98" s="99"/>
      <c r="P98" s="99"/>
      <c r="Q98" s="99"/>
      <c r="R98" s="99"/>
      <c r="S98" s="99"/>
      <c r="T98" s="100"/>
    </row>
    <row r="99" spans="2:21" ht="18" customHeight="1" x14ac:dyDescent="0.3">
      <c r="B99" s="92"/>
      <c r="C99" s="93"/>
      <c r="D99" s="93"/>
      <c r="E99" s="93"/>
      <c r="F99" s="93"/>
      <c r="G99" s="93"/>
      <c r="H99" s="93"/>
      <c r="I99" s="93"/>
      <c r="J99" s="94"/>
      <c r="L99" s="98"/>
      <c r="M99" s="99"/>
      <c r="N99" s="99"/>
      <c r="O99" s="99"/>
      <c r="P99" s="99"/>
      <c r="Q99" s="99"/>
      <c r="R99" s="99"/>
      <c r="S99" s="99"/>
      <c r="T99" s="100"/>
      <c r="U99" s="17"/>
    </row>
    <row r="100" spans="2:21" ht="18" customHeight="1" thickBot="1" x14ac:dyDescent="0.35">
      <c r="B100" s="95"/>
      <c r="C100" s="96"/>
      <c r="D100" s="96"/>
      <c r="E100" s="96"/>
      <c r="F100" s="96"/>
      <c r="G100" s="96"/>
      <c r="H100" s="96"/>
      <c r="I100" s="96"/>
      <c r="J100" s="97"/>
      <c r="L100" s="101"/>
      <c r="M100" s="102"/>
      <c r="N100" s="102"/>
      <c r="O100" s="102"/>
      <c r="P100" s="102"/>
      <c r="Q100" s="102"/>
      <c r="R100" s="102"/>
      <c r="S100" s="102"/>
      <c r="T100" s="103"/>
      <c r="U100" s="17"/>
    </row>
    <row r="101" spans="2:21" ht="18" customHeight="1" x14ac:dyDescent="0.3">
      <c r="B101" s="18"/>
      <c r="C101" s="18"/>
      <c r="D101" s="18"/>
      <c r="E101" s="18"/>
      <c r="F101" s="18"/>
      <c r="G101" s="18"/>
      <c r="H101" s="18"/>
      <c r="I101" s="18"/>
      <c r="J101" s="18"/>
      <c r="L101" s="28"/>
      <c r="M101" s="28"/>
      <c r="N101" s="28"/>
      <c r="O101" s="28"/>
      <c r="P101" s="28"/>
      <c r="Q101" s="28"/>
      <c r="R101" s="28"/>
      <c r="S101" s="28"/>
      <c r="T101" s="28"/>
      <c r="U101" s="17"/>
    </row>
    <row r="102" spans="2:21" ht="18" customHeight="1" thickBot="1" x14ac:dyDescent="0.35">
      <c r="B102" s="18"/>
      <c r="C102" s="18"/>
      <c r="D102" s="18"/>
      <c r="E102" s="18"/>
      <c r="F102" s="18"/>
      <c r="G102" s="18"/>
      <c r="H102" s="18"/>
      <c r="I102" s="18"/>
      <c r="J102" s="18"/>
      <c r="L102" s="29"/>
      <c r="M102" s="29"/>
      <c r="N102" s="29"/>
      <c r="O102" s="29"/>
      <c r="P102" s="29"/>
      <c r="Q102" s="29"/>
      <c r="R102" s="29"/>
      <c r="S102" s="29"/>
      <c r="T102" s="29"/>
      <c r="U102" s="17"/>
    </row>
    <row r="103" spans="2:21" ht="18" customHeight="1" x14ac:dyDescent="0.3">
      <c r="B103" s="75" t="s">
        <v>193</v>
      </c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7"/>
    </row>
    <row r="104" spans="2:21" ht="18" customHeight="1" thickBot="1" x14ac:dyDescent="0.35">
      <c r="B104" s="78"/>
      <c r="C104" s="79"/>
      <c r="D104" s="79"/>
      <c r="E104" s="79"/>
      <c r="F104" s="79"/>
      <c r="G104" s="79"/>
      <c r="H104" s="79"/>
      <c r="I104" s="79"/>
      <c r="J104" s="79"/>
      <c r="K104" s="79"/>
      <c r="L104" s="79"/>
      <c r="M104" s="79"/>
      <c r="N104" s="79"/>
      <c r="O104" s="79"/>
      <c r="P104" s="79"/>
      <c r="Q104" s="79"/>
      <c r="R104" s="79"/>
      <c r="S104" s="79"/>
      <c r="T104" s="80"/>
    </row>
    <row r="105" spans="2:21" ht="18" customHeight="1" x14ac:dyDescent="0.5">
      <c r="C105" s="31"/>
      <c r="D105" s="31"/>
      <c r="E105" s="31"/>
      <c r="F105" s="31"/>
      <c r="G105" s="31"/>
      <c r="H105" s="31"/>
      <c r="I105" s="31"/>
    </row>
    <row r="106" spans="2:21" ht="18" customHeight="1" x14ac:dyDescent="0.3">
      <c r="B106" s="86" t="s">
        <v>169</v>
      </c>
      <c r="C106" s="86"/>
      <c r="D106" s="86"/>
      <c r="E106" s="86"/>
      <c r="F106" s="6"/>
      <c r="G106" s="6"/>
      <c r="H106" s="6"/>
      <c r="I106" s="6"/>
      <c r="L106" s="86" t="s">
        <v>270</v>
      </c>
      <c r="M106" s="86"/>
      <c r="N106" s="86"/>
      <c r="O106" s="86"/>
      <c r="P106" s="86"/>
      <c r="Q106" s="6"/>
      <c r="R106" s="6"/>
    </row>
    <row r="114" spans="2:20" ht="18" customHeight="1" x14ac:dyDescent="0.3">
      <c r="G114" s="11"/>
      <c r="Q114" s="11"/>
    </row>
    <row r="115" spans="2:20" ht="18" customHeight="1" x14ac:dyDescent="0.3">
      <c r="G115" s="11"/>
      <c r="Q115" s="11"/>
    </row>
    <row r="116" spans="2:20" ht="18" customHeight="1" x14ac:dyDescent="0.3">
      <c r="G116" s="11"/>
      <c r="Q116" s="11"/>
    </row>
    <row r="117" spans="2:20" ht="18" customHeight="1" x14ac:dyDescent="0.3">
      <c r="D117" s="11"/>
      <c r="E117" s="11"/>
      <c r="F117" s="11"/>
      <c r="G117" s="11"/>
      <c r="I117" s="11"/>
      <c r="N117" s="11"/>
      <c r="O117" s="11"/>
      <c r="P117" s="11"/>
      <c r="Q117" s="11"/>
    </row>
    <row r="118" spans="2:20" ht="18" customHeight="1" thickBot="1" x14ac:dyDescent="0.35">
      <c r="G118" s="11"/>
      <c r="Q118" s="11"/>
    </row>
    <row r="119" spans="2:20" ht="18" customHeight="1" x14ac:dyDescent="0.3">
      <c r="B119" s="81" t="s">
        <v>264</v>
      </c>
      <c r="C119" s="82"/>
      <c r="D119" s="82"/>
      <c r="E119" s="82"/>
      <c r="F119" s="82"/>
      <c r="G119" s="82"/>
      <c r="H119" s="82"/>
      <c r="I119" s="82"/>
      <c r="J119" s="83"/>
      <c r="L119" s="81" t="s">
        <v>265</v>
      </c>
      <c r="M119" s="82"/>
      <c r="N119" s="82"/>
      <c r="O119" s="82"/>
      <c r="P119" s="82"/>
      <c r="Q119" s="82"/>
      <c r="R119" s="82"/>
      <c r="S119" s="82"/>
      <c r="T119" s="83"/>
    </row>
    <row r="120" spans="2:20" ht="18" customHeight="1" x14ac:dyDescent="0.3">
      <c r="B120" s="43" t="s">
        <v>171</v>
      </c>
      <c r="C120" s="16"/>
      <c r="D120" s="16"/>
      <c r="E120" s="15"/>
      <c r="F120" s="90">
        <f>ROUND('DRIs DATA'!F26/'DRIs DATA'!C26*100,2)</f>
        <v>83.32</v>
      </c>
      <c r="G120" s="90"/>
      <c r="H120" s="87" t="s">
        <v>166</v>
      </c>
      <c r="I120" s="87"/>
      <c r="J120" s="88"/>
      <c r="L120" s="42" t="s">
        <v>171</v>
      </c>
      <c r="M120" s="20"/>
      <c r="N120" s="20"/>
      <c r="O120" s="23"/>
      <c r="P120" s="6"/>
      <c r="Q120" s="58">
        <f>ROUND('DRIs DATA'!AH26/'DRIs DATA'!AE26*100,2)</f>
        <v>76.27</v>
      </c>
      <c r="R120" s="87" t="s">
        <v>166</v>
      </c>
      <c r="S120" s="87"/>
      <c r="T120" s="88"/>
    </row>
    <row r="121" spans="2:20" ht="18" customHeight="1" x14ac:dyDescent="0.3">
      <c r="B121" s="44"/>
      <c r="C121" s="15"/>
      <c r="D121" s="15"/>
      <c r="E121" s="15"/>
      <c r="F121" s="15"/>
      <c r="G121" s="15"/>
      <c r="H121" s="15"/>
      <c r="I121" s="15"/>
      <c r="J121" s="45"/>
      <c r="L121" s="40"/>
      <c r="M121" s="6"/>
      <c r="N121" s="6"/>
      <c r="O121" s="6"/>
      <c r="P121" s="6"/>
      <c r="Q121" s="6"/>
      <c r="R121" s="6"/>
      <c r="S121" s="6"/>
      <c r="T121" s="41"/>
    </row>
    <row r="122" spans="2:20" ht="18" customHeight="1" x14ac:dyDescent="0.3">
      <c r="B122" s="104" t="s">
        <v>174</v>
      </c>
      <c r="C122" s="105"/>
      <c r="D122" s="105"/>
      <c r="E122" s="105"/>
      <c r="F122" s="105"/>
      <c r="G122" s="105"/>
      <c r="H122" s="105"/>
      <c r="I122" s="105"/>
      <c r="J122" s="106"/>
      <c r="L122" s="104" t="s">
        <v>269</v>
      </c>
      <c r="M122" s="105"/>
      <c r="N122" s="105"/>
      <c r="O122" s="105"/>
      <c r="P122" s="105"/>
      <c r="Q122" s="105"/>
      <c r="R122" s="105"/>
      <c r="S122" s="105"/>
      <c r="T122" s="106"/>
    </row>
    <row r="123" spans="2:20" ht="18" customHeight="1" x14ac:dyDescent="0.3">
      <c r="B123" s="104"/>
      <c r="C123" s="105"/>
      <c r="D123" s="105"/>
      <c r="E123" s="105"/>
      <c r="F123" s="105"/>
      <c r="G123" s="105"/>
      <c r="H123" s="105"/>
      <c r="I123" s="105"/>
      <c r="J123" s="106"/>
      <c r="L123" s="104"/>
      <c r="M123" s="105"/>
      <c r="N123" s="105"/>
      <c r="O123" s="105"/>
      <c r="P123" s="105"/>
      <c r="Q123" s="105"/>
      <c r="R123" s="105"/>
      <c r="S123" s="105"/>
      <c r="T123" s="106"/>
    </row>
    <row r="124" spans="2:20" ht="18" customHeight="1" x14ac:dyDescent="0.3">
      <c r="B124" s="104"/>
      <c r="C124" s="105"/>
      <c r="D124" s="105"/>
      <c r="E124" s="105"/>
      <c r="F124" s="105"/>
      <c r="G124" s="105"/>
      <c r="H124" s="105"/>
      <c r="I124" s="105"/>
      <c r="J124" s="106"/>
      <c r="L124" s="104"/>
      <c r="M124" s="105"/>
      <c r="N124" s="105"/>
      <c r="O124" s="105"/>
      <c r="P124" s="105"/>
      <c r="Q124" s="105"/>
      <c r="R124" s="105"/>
      <c r="S124" s="105"/>
      <c r="T124" s="106"/>
    </row>
    <row r="125" spans="2:20" ht="18" customHeight="1" x14ac:dyDescent="0.3">
      <c r="B125" s="104"/>
      <c r="C125" s="105"/>
      <c r="D125" s="105"/>
      <c r="E125" s="105"/>
      <c r="F125" s="105"/>
      <c r="G125" s="105"/>
      <c r="H125" s="105"/>
      <c r="I125" s="105"/>
      <c r="J125" s="106"/>
      <c r="L125" s="104"/>
      <c r="M125" s="105"/>
      <c r="N125" s="105"/>
      <c r="O125" s="105"/>
      <c r="P125" s="105"/>
      <c r="Q125" s="105"/>
      <c r="R125" s="105"/>
      <c r="S125" s="105"/>
      <c r="T125" s="106"/>
    </row>
    <row r="126" spans="2:20" ht="18" customHeight="1" x14ac:dyDescent="0.3">
      <c r="B126" s="104"/>
      <c r="C126" s="105"/>
      <c r="D126" s="105"/>
      <c r="E126" s="105"/>
      <c r="F126" s="105"/>
      <c r="G126" s="105"/>
      <c r="H126" s="105"/>
      <c r="I126" s="105"/>
      <c r="J126" s="106"/>
      <c r="L126" s="104"/>
      <c r="M126" s="105"/>
      <c r="N126" s="105"/>
      <c r="O126" s="105"/>
      <c r="P126" s="105"/>
      <c r="Q126" s="105"/>
      <c r="R126" s="105"/>
      <c r="S126" s="105"/>
      <c r="T126" s="106"/>
    </row>
    <row r="127" spans="2:20" ht="17.25" thickBot="1" x14ac:dyDescent="0.35">
      <c r="B127" s="107"/>
      <c r="C127" s="108"/>
      <c r="D127" s="108"/>
      <c r="E127" s="108"/>
      <c r="F127" s="108"/>
      <c r="G127" s="108"/>
      <c r="H127" s="108"/>
      <c r="I127" s="108"/>
      <c r="J127" s="109"/>
      <c r="L127" s="107"/>
      <c r="M127" s="108"/>
      <c r="N127" s="108"/>
      <c r="O127" s="108"/>
      <c r="P127" s="108"/>
      <c r="Q127" s="108"/>
      <c r="R127" s="108"/>
      <c r="S127" s="108"/>
      <c r="T127" s="109"/>
    </row>
    <row r="128" spans="2:20" ht="18" customHeight="1" thickBot="1" x14ac:dyDescent="0.35">
      <c r="C128" s="19"/>
      <c r="D128" s="19"/>
      <c r="E128" s="19"/>
      <c r="F128" s="19"/>
      <c r="G128" s="19"/>
      <c r="H128" s="19"/>
    </row>
    <row r="129" spans="2:21" ht="18" customHeight="1" x14ac:dyDescent="0.3">
      <c r="B129" s="75" t="s">
        <v>262</v>
      </c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7"/>
      <c r="N129" s="57"/>
      <c r="O129" s="75" t="s">
        <v>263</v>
      </c>
      <c r="P129" s="76"/>
      <c r="Q129" s="76"/>
      <c r="R129" s="76"/>
      <c r="S129" s="76"/>
      <c r="T129" s="77"/>
    </row>
    <row r="130" spans="2:21" ht="18" customHeight="1" thickBot="1" x14ac:dyDescent="0.35">
      <c r="B130" s="78"/>
      <c r="C130" s="79"/>
      <c r="D130" s="79"/>
      <c r="E130" s="79"/>
      <c r="F130" s="79"/>
      <c r="G130" s="79"/>
      <c r="H130" s="79"/>
      <c r="I130" s="79"/>
      <c r="J130" s="79"/>
      <c r="K130" s="79"/>
      <c r="L130" s="79"/>
      <c r="M130" s="80"/>
      <c r="N130" s="57"/>
      <c r="O130" s="78"/>
      <c r="P130" s="79"/>
      <c r="Q130" s="79"/>
      <c r="R130" s="79"/>
      <c r="S130" s="79"/>
      <c r="T130" s="80"/>
    </row>
    <row r="131" spans="2:21" ht="18" customHeight="1" x14ac:dyDescent="0.3">
      <c r="P131" s="19"/>
      <c r="Q131" s="19"/>
      <c r="R131" s="19"/>
      <c r="U131"/>
    </row>
    <row r="132" spans="2:21" ht="18" customHeight="1" x14ac:dyDescent="0.3">
      <c r="P132" s="19"/>
      <c r="Q132" s="19"/>
      <c r="R132" s="19"/>
      <c r="S132" s="19"/>
      <c r="T132" s="19"/>
      <c r="U132"/>
    </row>
    <row r="133" spans="2:21" ht="18" customHeight="1" x14ac:dyDescent="0.3">
      <c r="P133" s="19"/>
      <c r="Q133" s="19"/>
      <c r="R133" s="19"/>
      <c r="S133" s="19"/>
      <c r="T133" s="19"/>
      <c r="U133"/>
    </row>
    <row r="134" spans="2:21" ht="18" customHeight="1" x14ac:dyDescent="0.3">
      <c r="U134"/>
    </row>
    <row r="135" spans="2:21" ht="18" customHeight="1" x14ac:dyDescent="0.3">
      <c r="U135"/>
    </row>
    <row r="136" spans="2:21" ht="18" customHeight="1" x14ac:dyDescent="0.3">
      <c r="B136" s="11"/>
      <c r="D136" s="11"/>
      <c r="E136" s="11"/>
      <c r="F136" s="11"/>
      <c r="G136" s="11"/>
      <c r="S136" t="s">
        <v>260</v>
      </c>
      <c r="U136"/>
    </row>
    <row r="137" spans="2:21" ht="18" customHeight="1" x14ac:dyDescent="0.3">
      <c r="B137" s="11"/>
      <c r="D137" s="11"/>
      <c r="E137" s="11"/>
      <c r="F137" s="11"/>
      <c r="G137" s="11"/>
      <c r="U137"/>
    </row>
    <row r="138" spans="2:21" ht="18" customHeight="1" x14ac:dyDescent="0.3">
      <c r="B138" s="11"/>
      <c r="E138" s="11"/>
      <c r="F138" s="11"/>
      <c r="G138" s="11"/>
      <c r="U138"/>
    </row>
    <row r="139" spans="2:21" ht="18" customHeight="1" x14ac:dyDescent="0.3">
      <c r="B139" s="11"/>
      <c r="E139" s="11"/>
      <c r="F139" s="11"/>
      <c r="G139" s="11"/>
      <c r="S139" t="s">
        <v>261</v>
      </c>
      <c r="U139"/>
    </row>
    <row r="140" spans="2:21" ht="18" customHeight="1" x14ac:dyDescent="0.3">
      <c r="U140"/>
    </row>
    <row r="141" spans="2:21" ht="18" customHeight="1" x14ac:dyDescent="0.3">
      <c r="U141"/>
    </row>
    <row r="142" spans="2:21" ht="18" customHeight="1" x14ac:dyDescent="0.3">
      <c r="S142" t="s">
        <v>260</v>
      </c>
      <c r="U142"/>
    </row>
    <row r="143" spans="2:21" ht="18" customHeight="1" x14ac:dyDescent="0.3">
      <c r="D143" s="11"/>
      <c r="G143" s="11"/>
      <c r="U143"/>
    </row>
    <row r="144" spans="2:21" ht="18" customHeight="1" x14ac:dyDescent="0.3">
      <c r="H144" s="11"/>
      <c r="U144"/>
    </row>
    <row r="145" spans="2:21" ht="18" customHeight="1" x14ac:dyDescent="0.3">
      <c r="D145" s="11"/>
      <c r="E145" s="11"/>
      <c r="F145" s="11"/>
      <c r="G145" s="11"/>
      <c r="S145" t="s">
        <v>260</v>
      </c>
      <c r="U145"/>
    </row>
    <row r="146" spans="2:21" ht="18" customHeight="1" x14ac:dyDescent="0.3">
      <c r="D146" s="11"/>
      <c r="E146" s="11"/>
      <c r="F146" s="11"/>
      <c r="G146" s="11"/>
      <c r="H146" s="11"/>
      <c r="U146"/>
    </row>
    <row r="147" spans="2:21" ht="18" customHeight="1" x14ac:dyDescent="0.3">
      <c r="D147" s="11"/>
      <c r="E147" s="11"/>
      <c r="F147" s="11"/>
      <c r="G147" s="11"/>
      <c r="H147" s="11"/>
      <c r="R147" s="11"/>
      <c r="S147" s="11"/>
      <c r="T147" s="11"/>
      <c r="U147"/>
    </row>
    <row r="148" spans="2:21" ht="18" customHeight="1" x14ac:dyDescent="0.3">
      <c r="H148" s="11"/>
      <c r="I148" s="11"/>
      <c r="J148" s="11"/>
      <c r="K148" s="11"/>
      <c r="U148"/>
    </row>
    <row r="149" spans="2:21" ht="18" customHeight="1" x14ac:dyDescent="0.3">
      <c r="P149" s="11"/>
      <c r="Q149" s="11"/>
      <c r="R149" s="11"/>
      <c r="S149" s="11"/>
      <c r="T149" s="11"/>
      <c r="U149"/>
    </row>
    <row r="150" spans="2:21" ht="18" customHeight="1" x14ac:dyDescent="0.3">
      <c r="P150" s="11"/>
      <c r="Q150" s="11"/>
      <c r="R150" s="11"/>
      <c r="S150" s="11"/>
      <c r="T150" s="11"/>
      <c r="U150"/>
    </row>
    <row r="152" spans="2:21" ht="18" customHeight="1" x14ac:dyDescent="0.3">
      <c r="B152" s="17"/>
    </row>
    <row r="153" spans="2:21" ht="18" customHeight="1" thickBot="1" x14ac:dyDescent="0.35">
      <c r="B153" s="17"/>
    </row>
    <row r="154" spans="2:21" ht="18" customHeight="1" x14ac:dyDescent="0.3">
      <c r="B154" s="75" t="s">
        <v>194</v>
      </c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7"/>
    </row>
    <row r="155" spans="2:21" ht="18" customHeight="1" thickBot="1" x14ac:dyDescent="0.35">
      <c r="B155" s="78"/>
      <c r="C155" s="79"/>
      <c r="D155" s="79"/>
      <c r="E155" s="79"/>
      <c r="F155" s="79"/>
      <c r="G155" s="79"/>
      <c r="H155" s="79"/>
      <c r="I155" s="79"/>
      <c r="J155" s="79"/>
      <c r="K155" s="79"/>
      <c r="L155" s="79"/>
      <c r="M155" s="79"/>
      <c r="N155" s="79"/>
      <c r="O155" s="79"/>
      <c r="P155" s="79"/>
      <c r="Q155" s="79"/>
      <c r="R155" s="79"/>
      <c r="S155" s="79"/>
      <c r="T155" s="80"/>
    </row>
    <row r="156" spans="2:21" ht="18" customHeight="1" x14ac:dyDescent="0.5"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</row>
    <row r="157" spans="2:21" ht="18" customHeight="1" x14ac:dyDescent="0.3">
      <c r="B157" s="86" t="s">
        <v>177</v>
      </c>
      <c r="C157" s="86"/>
      <c r="D157" s="86"/>
      <c r="E157" s="6"/>
      <c r="F157" s="6"/>
      <c r="G157" s="6"/>
      <c r="H157" s="6"/>
      <c r="I157" s="6"/>
      <c r="L157" s="86" t="s">
        <v>178</v>
      </c>
      <c r="M157" s="86"/>
      <c r="N157" s="86"/>
      <c r="O157" s="6"/>
      <c r="P157" s="6"/>
      <c r="Q157" s="6"/>
      <c r="R157" s="6"/>
      <c r="S157" s="6"/>
    </row>
    <row r="158" spans="2:21" ht="18" customHeight="1" x14ac:dyDescent="0.3">
      <c r="S158" s="6"/>
    </row>
    <row r="159" spans="2:21" ht="18" customHeight="1" x14ac:dyDescent="0.3">
      <c r="S159" s="6"/>
    </row>
    <row r="160" spans="2:21" ht="18" customHeight="1" x14ac:dyDescent="0.3">
      <c r="S160" s="6"/>
    </row>
    <row r="161" spans="2:19" ht="18" customHeight="1" x14ac:dyDescent="0.3">
      <c r="S161" s="6"/>
    </row>
    <row r="162" spans="2:19" ht="18" customHeight="1" x14ac:dyDescent="0.3">
      <c r="S162" s="6"/>
    </row>
    <row r="163" spans="2:19" ht="18" customHeight="1" x14ac:dyDescent="0.3">
      <c r="S163" s="6"/>
    </row>
    <row r="164" spans="2:19" ht="18" customHeight="1" x14ac:dyDescent="0.3">
      <c r="S164" s="6"/>
    </row>
    <row r="165" spans="2:19" ht="18" customHeight="1" x14ac:dyDescent="0.3">
      <c r="G165" s="11"/>
      <c r="Q165" s="11"/>
      <c r="S165" s="6"/>
    </row>
    <row r="166" spans="2:19" ht="18" customHeight="1" x14ac:dyDescent="0.3">
      <c r="G166" s="11"/>
      <c r="Q166" s="11"/>
      <c r="S166" s="6"/>
    </row>
    <row r="167" spans="2:19" ht="18" customHeight="1" x14ac:dyDescent="0.3">
      <c r="G167" s="11"/>
      <c r="Q167" s="11"/>
      <c r="S167" s="6"/>
    </row>
    <row r="168" spans="2:19" ht="18" customHeight="1" x14ac:dyDescent="0.3">
      <c r="D168" s="11"/>
      <c r="E168" s="11"/>
      <c r="F168" s="11"/>
      <c r="G168" s="11"/>
      <c r="I168" s="11"/>
      <c r="N168" s="11"/>
      <c r="O168" s="11"/>
      <c r="P168" s="11"/>
      <c r="Q168" s="11"/>
      <c r="S168" s="6"/>
    </row>
    <row r="169" spans="2:19" ht="18" customHeight="1" thickBot="1" x14ac:dyDescent="0.35">
      <c r="G169" s="11"/>
      <c r="Q169" s="11"/>
      <c r="S169" s="6"/>
    </row>
    <row r="170" spans="2:19" ht="18" customHeight="1" x14ac:dyDescent="0.3">
      <c r="B170" s="81" t="s">
        <v>266</v>
      </c>
      <c r="C170" s="82"/>
      <c r="D170" s="82"/>
      <c r="E170" s="82"/>
      <c r="F170" s="82"/>
      <c r="G170" s="82"/>
      <c r="H170" s="82"/>
      <c r="I170" s="82"/>
      <c r="J170" s="83"/>
      <c r="L170" s="81" t="s">
        <v>176</v>
      </c>
      <c r="M170" s="82"/>
      <c r="N170" s="82"/>
      <c r="O170" s="82"/>
      <c r="P170" s="82"/>
      <c r="Q170" s="82"/>
      <c r="R170" s="82"/>
      <c r="S170" s="83"/>
    </row>
    <row r="171" spans="2:19" ht="18" customHeight="1" x14ac:dyDescent="0.3">
      <c r="B171" s="42" t="s">
        <v>171</v>
      </c>
      <c r="C171" s="20"/>
      <c r="D171" s="20"/>
      <c r="E171" s="6"/>
      <c r="F171" s="90">
        <f>ROUND('DRIs DATA'!F36/'DRIs DATA'!C36*100,2)</f>
        <v>30.62</v>
      </c>
      <c r="G171" s="90"/>
      <c r="H171" s="20" t="s">
        <v>166</v>
      </c>
      <c r="I171" s="20"/>
      <c r="J171" s="41"/>
      <c r="L171" s="42" t="s">
        <v>171</v>
      </c>
      <c r="M171" s="20"/>
      <c r="N171" s="20"/>
      <c r="O171" s="6"/>
      <c r="P171" s="6"/>
      <c r="Q171" s="23">
        <f>ROUND('DRIs DATA'!T36/'DRIs DATA'!R36*100,2)</f>
        <v>192.71</v>
      </c>
      <c r="R171" s="20" t="s">
        <v>166</v>
      </c>
      <c r="S171" s="41"/>
    </row>
    <row r="172" spans="2:19" ht="18" customHeight="1" x14ac:dyDescent="0.3">
      <c r="B172" s="40"/>
      <c r="C172" s="6"/>
      <c r="D172" s="6"/>
      <c r="E172" s="6"/>
      <c r="F172" s="6"/>
      <c r="G172" s="6"/>
      <c r="H172" s="6"/>
      <c r="I172" s="6"/>
      <c r="J172" s="41"/>
      <c r="L172" s="40"/>
      <c r="M172" s="6"/>
      <c r="N172" s="6"/>
      <c r="O172" s="6"/>
      <c r="P172" s="6"/>
      <c r="Q172" s="6"/>
      <c r="R172" s="6"/>
      <c r="S172" s="41"/>
    </row>
    <row r="173" spans="2:19" ht="18" customHeight="1" x14ac:dyDescent="0.3">
      <c r="B173" s="104" t="s">
        <v>185</v>
      </c>
      <c r="C173" s="105"/>
      <c r="D173" s="105"/>
      <c r="E173" s="105"/>
      <c r="F173" s="105"/>
      <c r="G173" s="105"/>
      <c r="H173" s="105"/>
      <c r="I173" s="105"/>
      <c r="J173" s="106"/>
      <c r="L173" s="104" t="s">
        <v>187</v>
      </c>
      <c r="M173" s="105"/>
      <c r="N173" s="105"/>
      <c r="O173" s="105"/>
      <c r="P173" s="105"/>
      <c r="Q173" s="105"/>
      <c r="R173" s="105"/>
      <c r="S173" s="106"/>
    </row>
    <row r="174" spans="2:19" ht="18" customHeight="1" x14ac:dyDescent="0.3">
      <c r="B174" s="104"/>
      <c r="C174" s="105"/>
      <c r="D174" s="105"/>
      <c r="E174" s="105"/>
      <c r="F174" s="105"/>
      <c r="G174" s="105"/>
      <c r="H174" s="105"/>
      <c r="I174" s="105"/>
      <c r="J174" s="106"/>
      <c r="L174" s="104"/>
      <c r="M174" s="105"/>
      <c r="N174" s="105"/>
      <c r="O174" s="105"/>
      <c r="P174" s="105"/>
      <c r="Q174" s="105"/>
      <c r="R174" s="105"/>
      <c r="S174" s="106"/>
    </row>
    <row r="175" spans="2:19" ht="18" customHeight="1" x14ac:dyDescent="0.3">
      <c r="B175" s="104"/>
      <c r="C175" s="105"/>
      <c r="D175" s="105"/>
      <c r="E175" s="105"/>
      <c r="F175" s="105"/>
      <c r="G175" s="105"/>
      <c r="H175" s="105"/>
      <c r="I175" s="105"/>
      <c r="J175" s="106"/>
      <c r="L175" s="104"/>
      <c r="M175" s="105"/>
      <c r="N175" s="105"/>
      <c r="O175" s="105"/>
      <c r="P175" s="105"/>
      <c r="Q175" s="105"/>
      <c r="R175" s="105"/>
      <c r="S175" s="106"/>
    </row>
    <row r="176" spans="2:19" ht="18" customHeight="1" x14ac:dyDescent="0.3">
      <c r="B176" s="104"/>
      <c r="C176" s="105"/>
      <c r="D176" s="105"/>
      <c r="E176" s="105"/>
      <c r="F176" s="105"/>
      <c r="G176" s="105"/>
      <c r="H176" s="105"/>
      <c r="I176" s="105"/>
      <c r="J176" s="106"/>
      <c r="L176" s="104"/>
      <c r="M176" s="105"/>
      <c r="N176" s="105"/>
      <c r="O176" s="105"/>
      <c r="P176" s="105"/>
      <c r="Q176" s="105"/>
      <c r="R176" s="105"/>
      <c r="S176" s="106"/>
    </row>
    <row r="177" spans="2:19" ht="18" customHeight="1" x14ac:dyDescent="0.3">
      <c r="B177" s="104"/>
      <c r="C177" s="105"/>
      <c r="D177" s="105"/>
      <c r="E177" s="105"/>
      <c r="F177" s="105"/>
      <c r="G177" s="105"/>
      <c r="H177" s="105"/>
      <c r="I177" s="105"/>
      <c r="J177" s="106"/>
      <c r="L177" s="104"/>
      <c r="M177" s="105"/>
      <c r="N177" s="105"/>
      <c r="O177" s="105"/>
      <c r="P177" s="105"/>
      <c r="Q177" s="105"/>
      <c r="R177" s="105"/>
      <c r="S177" s="106"/>
    </row>
    <row r="178" spans="2:19" ht="18" customHeight="1" x14ac:dyDescent="0.3">
      <c r="B178" s="104"/>
      <c r="C178" s="105"/>
      <c r="D178" s="105"/>
      <c r="E178" s="105"/>
      <c r="F178" s="105"/>
      <c r="G178" s="105"/>
      <c r="H178" s="105"/>
      <c r="I178" s="105"/>
      <c r="J178" s="106"/>
      <c r="L178" s="104"/>
      <c r="M178" s="105"/>
      <c r="N178" s="105"/>
      <c r="O178" s="105"/>
      <c r="P178" s="105"/>
      <c r="Q178" s="105"/>
      <c r="R178" s="105"/>
      <c r="S178" s="106"/>
    </row>
    <row r="179" spans="2:19" ht="18" customHeight="1" thickBot="1" x14ac:dyDescent="0.35">
      <c r="B179" s="107"/>
      <c r="C179" s="108"/>
      <c r="D179" s="108"/>
      <c r="E179" s="108"/>
      <c r="F179" s="108"/>
      <c r="G179" s="108"/>
      <c r="H179" s="108"/>
      <c r="I179" s="108"/>
      <c r="J179" s="109"/>
      <c r="L179" s="104"/>
      <c r="M179" s="105"/>
      <c r="N179" s="105"/>
      <c r="O179" s="105"/>
      <c r="P179" s="105"/>
      <c r="Q179" s="105"/>
      <c r="R179" s="105"/>
      <c r="S179" s="106"/>
    </row>
    <row r="180" spans="2:19" ht="18" customHeight="1" x14ac:dyDescent="0.3">
      <c r="B180" s="19"/>
      <c r="C180" s="19"/>
      <c r="D180" s="19"/>
      <c r="E180" s="19"/>
      <c r="F180" s="19"/>
      <c r="G180" s="19"/>
      <c r="H180" s="19"/>
      <c r="I180" s="19"/>
      <c r="L180" s="104"/>
      <c r="M180" s="105"/>
      <c r="N180" s="105"/>
      <c r="O180" s="105"/>
      <c r="P180" s="105"/>
      <c r="Q180" s="105"/>
      <c r="R180" s="105"/>
      <c r="S180" s="106"/>
    </row>
    <row r="181" spans="2:19" ht="18" customHeight="1" thickBot="1" x14ac:dyDescent="0.35">
      <c r="L181" s="107"/>
      <c r="M181" s="108"/>
      <c r="N181" s="108"/>
      <c r="O181" s="108"/>
      <c r="P181" s="108"/>
      <c r="Q181" s="108"/>
      <c r="R181" s="108"/>
      <c r="S181" s="109"/>
    </row>
    <row r="182" spans="2:19" ht="18" customHeight="1" x14ac:dyDescent="0.3">
      <c r="B182" s="86" t="s">
        <v>179</v>
      </c>
      <c r="C182" s="86"/>
      <c r="D182" s="86"/>
      <c r="E182" s="6"/>
      <c r="F182" s="6"/>
      <c r="G182" s="6"/>
      <c r="H182" s="6"/>
      <c r="S182" s="6"/>
    </row>
    <row r="183" spans="2:19" ht="18" customHeight="1" x14ac:dyDescent="0.3">
      <c r="S183" s="6"/>
    </row>
    <row r="184" spans="2:19" ht="18" customHeight="1" x14ac:dyDescent="0.3">
      <c r="M184" s="11"/>
      <c r="N184" s="11"/>
      <c r="O184" s="11"/>
      <c r="P184" s="11"/>
      <c r="Q184" s="11"/>
      <c r="R184" s="11"/>
      <c r="S184" s="6"/>
    </row>
    <row r="185" spans="2:19" ht="18" customHeight="1" x14ac:dyDescent="0.3">
      <c r="M185" s="11"/>
      <c r="N185" s="11"/>
      <c r="O185" s="11"/>
      <c r="P185" s="11"/>
      <c r="Q185" s="11"/>
      <c r="R185" s="11"/>
      <c r="S185" s="6"/>
    </row>
    <row r="186" spans="2:19" ht="18" customHeight="1" x14ac:dyDescent="0.3">
      <c r="M186" s="11"/>
      <c r="N186" s="11"/>
      <c r="O186" s="11"/>
      <c r="P186" s="11"/>
      <c r="Q186" s="11"/>
      <c r="R186" s="11"/>
      <c r="S186" s="6"/>
    </row>
    <row r="187" spans="2:19" ht="18" customHeight="1" x14ac:dyDescent="0.3">
      <c r="M187" s="11"/>
      <c r="N187" s="11"/>
      <c r="O187" s="11"/>
      <c r="P187" s="11"/>
      <c r="Q187" s="11"/>
      <c r="R187" s="11"/>
      <c r="S187" s="6"/>
    </row>
    <row r="188" spans="2:19" ht="18" customHeight="1" x14ac:dyDescent="0.3">
      <c r="S188" s="6"/>
    </row>
    <row r="189" spans="2:19" ht="18" customHeight="1" x14ac:dyDescent="0.3">
      <c r="S189" s="6"/>
    </row>
    <row r="190" spans="2:19" ht="18" customHeight="1" x14ac:dyDescent="0.3">
      <c r="G190" s="11"/>
      <c r="S190" s="6"/>
    </row>
    <row r="191" spans="2:19" ht="18" customHeight="1" x14ac:dyDescent="0.3">
      <c r="G191" s="11"/>
      <c r="S191" s="6"/>
    </row>
    <row r="192" spans="2:19" ht="18" customHeight="1" x14ac:dyDescent="0.3">
      <c r="G192" s="11"/>
      <c r="S192" s="6"/>
    </row>
    <row r="193" spans="2:20" ht="18" customHeight="1" x14ac:dyDescent="0.3">
      <c r="D193" s="11"/>
      <c r="E193" s="11"/>
      <c r="F193" s="11"/>
      <c r="G193" s="11"/>
      <c r="S193" s="6"/>
    </row>
    <row r="194" spans="2:20" ht="18" customHeight="1" thickBot="1" x14ac:dyDescent="0.35">
      <c r="G194" s="11"/>
      <c r="S194" s="6"/>
    </row>
    <row r="195" spans="2:20" ht="18" customHeight="1" x14ac:dyDescent="0.3">
      <c r="B195" s="81" t="s">
        <v>267</v>
      </c>
      <c r="C195" s="82"/>
      <c r="D195" s="82"/>
      <c r="E195" s="82"/>
      <c r="F195" s="82"/>
      <c r="G195" s="82"/>
      <c r="H195" s="82"/>
      <c r="I195" s="82"/>
      <c r="J195" s="83"/>
      <c r="S195" s="6"/>
    </row>
    <row r="196" spans="2:20" ht="18" customHeight="1" x14ac:dyDescent="0.3">
      <c r="B196" s="42" t="s">
        <v>171</v>
      </c>
      <c r="C196" s="20"/>
      <c r="D196" s="20"/>
      <c r="E196" s="6"/>
      <c r="F196" s="90">
        <f>ROUND('DRIs DATA'!F46/'DRIs DATA'!C46*100,2)</f>
        <v>73.510000000000005</v>
      </c>
      <c r="G196" s="90"/>
      <c r="H196" s="20" t="s">
        <v>166</v>
      </c>
      <c r="I196" s="12"/>
      <c r="J196" s="41"/>
      <c r="S196" s="6"/>
    </row>
    <row r="197" spans="2:20" ht="18" customHeight="1" x14ac:dyDescent="0.3">
      <c r="B197" s="40"/>
      <c r="C197" s="6"/>
      <c r="D197" s="6"/>
      <c r="E197" s="6"/>
      <c r="F197" s="6"/>
      <c r="G197" s="6"/>
      <c r="H197" s="6"/>
      <c r="I197" s="6"/>
      <c r="J197" s="41"/>
      <c r="S197" s="6"/>
    </row>
    <row r="198" spans="2:20" ht="18" customHeight="1" x14ac:dyDescent="0.3">
      <c r="B198" s="104" t="s">
        <v>186</v>
      </c>
      <c r="C198" s="105"/>
      <c r="D198" s="105"/>
      <c r="E198" s="105"/>
      <c r="F198" s="105"/>
      <c r="G198" s="105"/>
      <c r="H198" s="105"/>
      <c r="I198" s="105"/>
      <c r="J198" s="106"/>
      <c r="S198" s="6"/>
    </row>
    <row r="199" spans="2:20" ht="18" customHeight="1" x14ac:dyDescent="0.3">
      <c r="B199" s="104"/>
      <c r="C199" s="105"/>
      <c r="D199" s="105"/>
      <c r="E199" s="105"/>
      <c r="F199" s="105"/>
      <c r="G199" s="105"/>
      <c r="H199" s="105"/>
      <c r="I199" s="105"/>
      <c r="J199" s="106"/>
      <c r="S199" s="6"/>
    </row>
    <row r="200" spans="2:20" ht="18" customHeight="1" x14ac:dyDescent="0.3">
      <c r="B200" s="104"/>
      <c r="C200" s="105"/>
      <c r="D200" s="105"/>
      <c r="E200" s="105"/>
      <c r="F200" s="105"/>
      <c r="G200" s="105"/>
      <c r="H200" s="105"/>
      <c r="I200" s="105"/>
      <c r="J200" s="106"/>
      <c r="S200" s="6"/>
    </row>
    <row r="201" spans="2:20" ht="18" customHeight="1" x14ac:dyDescent="0.3">
      <c r="B201" s="104"/>
      <c r="C201" s="105"/>
      <c r="D201" s="105"/>
      <c r="E201" s="105"/>
      <c r="F201" s="105"/>
      <c r="G201" s="105"/>
      <c r="H201" s="105"/>
      <c r="I201" s="105"/>
      <c r="J201" s="106"/>
      <c r="S201" s="6"/>
    </row>
    <row r="202" spans="2:20" ht="18" customHeight="1" x14ac:dyDescent="0.3">
      <c r="B202" s="104"/>
      <c r="C202" s="105"/>
      <c r="D202" s="105"/>
      <c r="E202" s="105"/>
      <c r="F202" s="105"/>
      <c r="G202" s="105"/>
      <c r="H202" s="105"/>
      <c r="I202" s="105"/>
      <c r="J202" s="106"/>
      <c r="S202" s="6"/>
    </row>
    <row r="203" spans="2:20" ht="18" customHeight="1" thickBot="1" x14ac:dyDescent="0.35">
      <c r="B203" s="107"/>
      <c r="C203" s="108"/>
      <c r="D203" s="108"/>
      <c r="E203" s="108"/>
      <c r="F203" s="108"/>
      <c r="G203" s="108"/>
      <c r="H203" s="108"/>
      <c r="I203" s="108"/>
      <c r="J203" s="109"/>
      <c r="S203" s="6"/>
    </row>
    <row r="204" spans="2:20" ht="18" customHeight="1" thickBot="1" x14ac:dyDescent="0.35">
      <c r="K204" s="10"/>
    </row>
    <row r="205" spans="2:20" ht="18" customHeight="1" x14ac:dyDescent="0.3">
      <c r="B205" s="75" t="s">
        <v>195</v>
      </c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7"/>
    </row>
    <row r="206" spans="2:20" ht="18" customHeight="1" thickBot="1" x14ac:dyDescent="0.35">
      <c r="B206" s="78"/>
      <c r="C206" s="79"/>
      <c r="D206" s="79"/>
      <c r="E206" s="79"/>
      <c r="F206" s="79"/>
      <c r="G206" s="79"/>
      <c r="H206" s="79"/>
      <c r="I206" s="79"/>
      <c r="J206" s="79"/>
      <c r="K206" s="79"/>
      <c r="L206" s="79"/>
      <c r="M206" s="79"/>
      <c r="N206" s="79"/>
      <c r="O206" s="79"/>
      <c r="P206" s="79"/>
      <c r="Q206" s="79"/>
      <c r="R206" s="79"/>
      <c r="S206" s="79"/>
      <c r="T206" s="80"/>
    </row>
    <row r="207" spans="2:20" ht="18" customHeight="1" x14ac:dyDescent="0.5">
      <c r="B207" s="27"/>
      <c r="C207" s="27"/>
      <c r="D207" s="27"/>
      <c r="E207" s="27"/>
      <c r="F207" s="27"/>
      <c r="G207" s="27"/>
      <c r="H207" s="27"/>
      <c r="I207" s="27"/>
    </row>
    <row r="208" spans="2:20" ht="18" customHeight="1" x14ac:dyDescent="0.3">
      <c r="B208" s="110" t="s">
        <v>188</v>
      </c>
      <c r="C208" s="110"/>
      <c r="D208" s="110"/>
      <c r="E208" s="110"/>
      <c r="F208" s="110"/>
      <c r="G208" s="110"/>
      <c r="H208" s="110"/>
      <c r="I208" s="24">
        <f>'DRIs DATA'!B6</f>
        <v>1800</v>
      </c>
      <c r="J208" s="6" t="s">
        <v>189</v>
      </c>
      <c r="K208" s="6"/>
      <c r="L208" s="6"/>
      <c r="M208" s="6"/>
      <c r="N208" s="6"/>
    </row>
    <row r="209" spans="2:14" ht="18" customHeight="1" x14ac:dyDescent="0.3">
      <c r="B209" s="91" t="s">
        <v>190</v>
      </c>
      <c r="C209" s="91"/>
      <c r="D209" s="91"/>
      <c r="E209" s="91"/>
      <c r="F209" s="91"/>
      <c r="G209" s="91"/>
      <c r="H209" s="91"/>
      <c r="I209" s="91"/>
      <c r="J209" s="91"/>
      <c r="K209" s="91"/>
      <c r="L209" s="91"/>
      <c r="M209" s="91"/>
      <c r="N209" s="6"/>
    </row>
    <row r="210" spans="2:14" ht="18" customHeight="1" x14ac:dyDescent="0.3">
      <c r="N210" s="6"/>
    </row>
    <row r="211" spans="2:14" ht="18" customHeight="1" x14ac:dyDescent="0.3">
      <c r="C211" t="s">
        <v>274</v>
      </c>
      <c r="N211" s="6"/>
    </row>
    <row r="212" spans="2:14" ht="18" customHeight="1" x14ac:dyDescent="0.3">
      <c r="N212" s="6"/>
    </row>
    <row r="213" spans="2:14" ht="18" customHeight="1" x14ac:dyDescent="0.3">
      <c r="N213" s="6"/>
    </row>
    <row r="214" spans="2:14" ht="18" customHeight="1" x14ac:dyDescent="0.3">
      <c r="N214" s="6"/>
    </row>
    <row r="215" spans="2:14" ht="18" customHeight="1" x14ac:dyDescent="0.3">
      <c r="N215" s="6"/>
    </row>
    <row r="216" spans="2:14" ht="18" customHeight="1" x14ac:dyDescent="0.3">
      <c r="N216" s="6"/>
    </row>
    <row r="217" spans="2:14" ht="18" customHeight="1" x14ac:dyDescent="0.3">
      <c r="N217" s="6"/>
    </row>
    <row r="218" spans="2:14" ht="18" customHeight="1" x14ac:dyDescent="0.3">
      <c r="N218" s="6"/>
    </row>
    <row r="219" spans="2:14" ht="18" customHeight="1" x14ac:dyDescent="0.3">
      <c r="N219" s="6"/>
    </row>
    <row r="220" spans="2:14" ht="18" customHeight="1" x14ac:dyDescent="0.3">
      <c r="N220" s="6"/>
    </row>
    <row r="221" spans="2:14" ht="18" customHeight="1" x14ac:dyDescent="0.3">
      <c r="N221" s="6"/>
    </row>
    <row r="222" spans="2:14" ht="18" customHeight="1" x14ac:dyDescent="0.3">
      <c r="N222" s="6"/>
    </row>
    <row r="223" spans="2:14" ht="18" customHeight="1" x14ac:dyDescent="0.3">
      <c r="N223" s="6"/>
    </row>
    <row r="224" spans="2:14" ht="18" customHeight="1" x14ac:dyDescent="0.3">
      <c r="N224" s="6"/>
    </row>
    <row r="225" spans="2:14" ht="18" customHeight="1" x14ac:dyDescent="0.3">
      <c r="N225" s="6"/>
    </row>
    <row r="226" spans="2:14" ht="18" customHeight="1" x14ac:dyDescent="0.3">
      <c r="N226" s="6"/>
    </row>
    <row r="227" spans="2:14" ht="18" customHeight="1" x14ac:dyDescent="0.3">
      <c r="N227" s="6"/>
    </row>
    <row r="228" spans="2:14" ht="18" customHeight="1" x14ac:dyDescent="0.3">
      <c r="N228" s="6"/>
    </row>
    <row r="229" spans="2:14" ht="18" customHeight="1" x14ac:dyDescent="0.3">
      <c r="N229" s="6"/>
    </row>
    <row r="230" spans="2:14" ht="18" customHeight="1" x14ac:dyDescent="0.3">
      <c r="N230" s="6"/>
    </row>
    <row r="231" spans="2:14" ht="18" customHeight="1" x14ac:dyDescent="0.3">
      <c r="N231" s="6"/>
    </row>
    <row r="232" spans="2:14" ht="18" customHeight="1" x14ac:dyDescent="0.3">
      <c r="N232" s="6"/>
    </row>
    <row r="233" spans="2:14" ht="18" customHeight="1" x14ac:dyDescent="0.3">
      <c r="N233" s="6"/>
    </row>
    <row r="234" spans="2:14" ht="18" customHeight="1" x14ac:dyDescent="0.3">
      <c r="N234" s="6"/>
    </row>
    <row r="235" spans="2:14" ht="18" customHeight="1" x14ac:dyDescent="0.3">
      <c r="N235" s="6"/>
    </row>
    <row r="236" spans="2:14" ht="18" customHeight="1" x14ac:dyDescent="0.3">
      <c r="N236" s="6"/>
    </row>
    <row r="237" spans="2:14" ht="18" customHeight="1" x14ac:dyDescent="0.3">
      <c r="N237" s="6"/>
    </row>
    <row r="238" spans="2:14" ht="18" customHeight="1" x14ac:dyDescent="0.3"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6"/>
    </row>
    <row r="239" spans="2:14" ht="18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6"/>
    </row>
    <row r="240" spans="2:14" ht="18" customHeight="1" x14ac:dyDescent="0.3"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6"/>
    </row>
    <row r="241" spans="2:14" ht="18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6"/>
    </row>
    <row r="242" spans="2:14" ht="18" customHeight="1" x14ac:dyDescent="0.3">
      <c r="N242" s="6"/>
    </row>
    <row r="243" spans="2:14" ht="18" customHeight="1" x14ac:dyDescent="0.3">
      <c r="N243" s="6"/>
    </row>
    <row r="244" spans="2:14" ht="18" customHeight="1" x14ac:dyDescent="0.3">
      <c r="N244" s="6"/>
    </row>
    <row r="245" spans="2:14" ht="18" customHeight="1" x14ac:dyDescent="0.3">
      <c r="N245" s="6"/>
    </row>
    <row r="246" spans="2:14" ht="18" customHeight="1" x14ac:dyDescent="0.3">
      <c r="N246" s="6"/>
    </row>
    <row r="247" spans="2:14" ht="18" customHeight="1" x14ac:dyDescent="0.3">
      <c r="N247" s="6"/>
    </row>
    <row r="248" spans="2:14" ht="18" customHeight="1" x14ac:dyDescent="0.3">
      <c r="N248" s="6"/>
    </row>
    <row r="249" spans="2:14" ht="18" customHeight="1" x14ac:dyDescent="0.3">
      <c r="N249" s="6"/>
    </row>
    <row r="250" spans="2:14" ht="18" customHeight="1" x14ac:dyDescent="0.3">
      <c r="N250" s="6"/>
    </row>
    <row r="251" spans="2:14" ht="18" customHeight="1" x14ac:dyDescent="0.3">
      <c r="N251" s="6"/>
    </row>
    <row r="252" spans="2:14" ht="18" customHeight="1" x14ac:dyDescent="0.3">
      <c r="N252" s="6"/>
    </row>
    <row r="253" spans="2:14" ht="18" customHeight="1" x14ac:dyDescent="0.3">
      <c r="N253" s="6"/>
    </row>
    <row r="254" spans="2:14" ht="18" customHeight="1" x14ac:dyDescent="0.3">
      <c r="N254" s="6"/>
    </row>
    <row r="255" spans="2:14" ht="18" customHeight="1" x14ac:dyDescent="0.3">
      <c r="N255" s="6"/>
    </row>
    <row r="256" spans="2:14" ht="18" customHeight="1" x14ac:dyDescent="0.3">
      <c r="N256" s="6"/>
    </row>
    <row r="257" spans="14:14" ht="18" customHeight="1" x14ac:dyDescent="0.3">
      <c r="N257" s="6"/>
    </row>
    <row r="258" spans="14:14" ht="18" customHeight="1" x14ac:dyDescent="0.3">
      <c r="N258" s="6"/>
    </row>
  </sheetData>
  <mergeCells count="76">
    <mergeCell ref="B5:S9"/>
    <mergeCell ref="B2:S4"/>
    <mergeCell ref="C68:G68"/>
    <mergeCell ref="C71:G71"/>
    <mergeCell ref="H68:J68"/>
    <mergeCell ref="O68:P68"/>
    <mergeCell ref="C69:S69"/>
    <mergeCell ref="I71:J71"/>
    <mergeCell ref="N71:Q71"/>
    <mergeCell ref="J41:M41"/>
    <mergeCell ref="J46:M46"/>
    <mergeCell ref="O41:S41"/>
    <mergeCell ref="C10:E11"/>
    <mergeCell ref="F10:I11"/>
    <mergeCell ref="C12:E13"/>
    <mergeCell ref="C14:E15"/>
    <mergeCell ref="F12:I13"/>
    <mergeCell ref="L106:P106"/>
    <mergeCell ref="L79:P79"/>
    <mergeCell ref="B92:J92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K10:L11"/>
    <mergeCell ref="M10:N11"/>
    <mergeCell ref="O10:S11"/>
    <mergeCell ref="Q12:S15"/>
    <mergeCell ref="B157:D157"/>
    <mergeCell ref="L157:N157"/>
    <mergeCell ref="B119:J119"/>
    <mergeCell ref="O12:P15"/>
    <mergeCell ref="M12:N15"/>
    <mergeCell ref="K12:L15"/>
    <mergeCell ref="B19:T20"/>
    <mergeCell ref="B52:T53"/>
    <mergeCell ref="C47:S48"/>
    <mergeCell ref="L92:T92"/>
    <mergeCell ref="B106:E106"/>
    <mergeCell ref="L122:T127"/>
    <mergeCell ref="B209:M209"/>
    <mergeCell ref="B95:J100"/>
    <mergeCell ref="L95:T100"/>
    <mergeCell ref="B103:T104"/>
    <mergeCell ref="F171:G171"/>
    <mergeCell ref="F196:G196"/>
    <mergeCell ref="B154:T155"/>
    <mergeCell ref="B122:J127"/>
    <mergeCell ref="B182:D182"/>
    <mergeCell ref="B198:J203"/>
    <mergeCell ref="B195:J195"/>
    <mergeCell ref="L173:S181"/>
    <mergeCell ref="B208:H208"/>
    <mergeCell ref="B129:M130"/>
    <mergeCell ref="O129:T130"/>
    <mergeCell ref="B173:J179"/>
    <mergeCell ref="B205:T206"/>
    <mergeCell ref="L170:S170"/>
    <mergeCell ref="B76:T77"/>
    <mergeCell ref="C72:S73"/>
    <mergeCell ref="B79:E79"/>
    <mergeCell ref="B170:J170"/>
    <mergeCell ref="R120:T120"/>
    <mergeCell ref="L119:T119"/>
    <mergeCell ref="B93:E93"/>
    <mergeCell ref="F93:G93"/>
    <mergeCell ref="H93:J93"/>
    <mergeCell ref="L93:P93"/>
    <mergeCell ref="R93:T93"/>
    <mergeCell ref="H120:J120"/>
    <mergeCell ref="F120:G120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16383" man="1"/>
    <brk id="102" max="16383" man="1"/>
    <brk id="153" max="16383" man="1"/>
    <brk id="204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2021-11-12T04:02:27Z</cp:lastPrinted>
  <dcterms:created xsi:type="dcterms:W3CDTF">2015-06-13T08:19:18Z</dcterms:created>
  <dcterms:modified xsi:type="dcterms:W3CDTF">2021-11-18T06:20:13Z</dcterms:modified>
</cp:coreProperties>
</file>