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7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<sst xmlns="http://schemas.openxmlformats.org/spreadsheetml/2006/main" count="692" uniqueCount="349">
  <si>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</si>
  <si>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</si>
  <si>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</si>
  <si>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</si>
  <si>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</si>
  <si>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</si>
  <si>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</si>
  <si>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</si>
  <si>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</si>
  <si>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</si>
  <si>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</si>
  <si>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</si>
  <si>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</si>
  <si>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</si>
  <si>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</si>
  <si>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</si>
  <si>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</si>
  <si>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</si>
  <si>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</si>
  <si>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</si>
  <si>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</si>
  <si>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</si>
  <si>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</si>
  <si>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</si>
  <si>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</si>
  <si>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</si>
  <si>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</si>
  <si>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</si>
  <si>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</si>
  <si>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</si>
  <si>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</si>
  <si>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</si>
  <si>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</si>
  <si>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</si>
  <si>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</si>
  <si>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</si>
  <si>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</si>
  <si>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</si>
  <si>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</si>
  <si>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</si>
  <si>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</si>
  <si>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</si>
  <si>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</si>
  <si>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</si>
  <si>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</si>
  <si>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</si>
  <si>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</si>
  <si>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</si>
  <si>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</si>
  <si>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</si>
  <si>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</si>
  <si>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</si>
  <si>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</si>
  <si>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</si>
  <si>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</si>
  <si>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</si>
  <si>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</si>
  <si>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</si>
  <si>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</si>
  <si>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</si>
  <si>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</si>
  <si>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</si>
  <si>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</si>
  <si>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</si>
  <si>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</si>
  <si>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</si>
  <si>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</si>
  <si>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</si>
  <si>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</si>
  <si>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</si>
  <si>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</si>
  <si>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</si>
  <si>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</si>
  <si>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</si>
  <si>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</si>
  <si>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</si>
  <si>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</si>
  <si>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</si>
  <si>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</si>
  <si>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</si>
  <si>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</si>
  <si>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</si>
  <si>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</si>
  <si>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</si>
  <si>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</si>
  <si>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</si>
  <si>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</si>
  <si>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</si>
  <si>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</si>
  <si>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</si>
  <si>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</si>
  <si>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</si>
  <si>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</si>
  <si>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</si>
  <si>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</si>
  <si>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</si>
  <si>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</si>
  <si>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</si>
  <si>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</si>
  <si>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</si>
  <si>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</si>
  <si>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</si>
  <si>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</si>
  <si>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</si>
  <si>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</si>
  <si>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</si>
  <si>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</si>
  <si>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</si>
  <si>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</si>
  <si>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</si>
  <si>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</si>
  <si>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</si>
  <si>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</si>
  <si>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</si>
  <si>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</si>
  <si>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</si>
  <si>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</si>
  <si>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</si>
  <si>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</si>
  <si>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</si>
  <si>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</si>
  <si>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</si>
  <si>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</si>
  <si>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</si>
  <si>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</si>
  <si>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</si>
  <si>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</si>
  <si>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</si>
  <si>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</si>
  <si>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</si>
  <si>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</si>
  <si>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</si>
  <si>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</si>
  <si>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</si>
  <si>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</si>
  <si>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</si>
  <si>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</si>
  <si>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</si>
  <si>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</si>
  <si>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</si>
  <si>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</si>
  <si>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</si>
  <si>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</si>
  <si>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</si>
  <si>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</si>
  <si>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</si>
  <si>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</si>
  <si>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</si>
  <si>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</si>
  <si>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</si>
  <si>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</si>
  <si>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</si>
  <si>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</si>
  <si>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</si>
  <si>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</si>
  <si>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</si>
  <si>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</si>
  <si>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</si>
  <si>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</si>
  <si>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</si>
  <si>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</si>
  <si>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</si>
  <si>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</si>
  <si>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</si>
  <si>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</si>
  <si>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</si>
  <si>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</si>
  <si>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</si>
  <si>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</si>
  <si>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</si>
  <si>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</si>
  <si>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</si>
  <si>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</si>
  <si>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</si>
  <si>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</si>
  <si>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</si>
  <si>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</si>
  <si>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</si>
  <si>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</si>
  <si>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</si>
  <si>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</si>
  <si>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</si>
  <si>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</si>
  <si>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</si>
  <si>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</si>
  <si>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</si>
  <si>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</si>
  <si>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</si>
  <si>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</si>
  <si>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</si>
  <si>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</si>
  <si>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</si>
  <si>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</si>
  <si>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</si>
  <si>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</si>
  <si>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</si>
  <si>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</si>
  <si>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</si>
  <si>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</si>
  <si>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</si>
  <si>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</si>
  <si>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</si>
  <si>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</si>
  <si>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</si>
  <si>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</si>
  <si>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</si>
  <si>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</si>
  <si>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</si>
  <si>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</si>
  <si>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</si>
  <si>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</si>
  <si>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</si>
  <si>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</si>
  <si>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</si>
  <si>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</si>
  <si>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</si>
  <si>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</si>
  <si>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</si>
  <si>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</si>
  <si>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</si>
  <si>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</si>
  <si>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</si>
  <si>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</si>
  <si>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</si>
  <si>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</si>
  <si>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</si>
  <si>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</si>
  <si>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</si>
  <si>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</si>
  <si>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</si>
  <si>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</si>
  <si>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</si>
  <si>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</si>
  <si>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</si>
  <si>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</si>
  <si>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</si>
  <si>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</si>
  <si>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</si>
  <si>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</si>
  <si>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</si>
  <si>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</si>
  <si>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</si>
  <si>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</si>
  <si>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</si>
  <si>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</si>
  <si>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</si>
  <si>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</si>
  <si>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</si>
  <si>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</si>
  <si>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</si>
  <si>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</si>
  <si>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</si>
  <si>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</si>
  <si>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</si>
  <si>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</si>
  <si>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</si>
  <si>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</si>
  <si>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</si>
  <si>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</si>
  <si>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</si>
  <si>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</si>
  <si>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</si>
  <si>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</si>
  <si>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</si>
  <si>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</si>
  <si>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</si>
  <si>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</si>
  <si>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</si>
  <si>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</si>
  <si>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</si>
  <si>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</si>
  <si>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</si>
  <si>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</si>
  <si>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</si>
  <si>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</si>
  <si>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</si>
  <si>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</si>
  <si>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</si>
  <si>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</si>
  <si>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</si>
  <si>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</si>
  <si>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</si>
  <si>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</si>
  <si>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</si>
  <si>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</si>
  <si>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</si>
  <si>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</si>
  <si>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</si>
  <si>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</si>
  <si>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</si>
  <si>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</si>
  <si>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</si>
  <si>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</si>
  <si>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</si>
  <si>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</si>
  <si>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</si>
  <si>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</si>
  <si>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</si>
  <si>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</si>
  <si>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</si>
  <si>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</si>
  <si>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</si>
  <si>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</si>
  <si>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</si>
  <si>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</si>
  <si>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</si>
  <si>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</si>
  <si>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</si>
  <si>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</si>
  <si>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</si>
  <si>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</si>
  <si>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</si>
  <si>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</si>
  <si>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</si>
  <si>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</si>
  <si>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</si>
  <si>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식이섬유</t>
    <phoneticPr fontId="1" type="noConversion"/>
  </si>
  <si>
    <t>단백질(g/일)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</si>
  <si>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</si>
  <si>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</si>
  <si>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</si>
  <si>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</si>
  <si>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</si>
  <si>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</si>
  <si>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</si>
  <si>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</si>
  <si>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F</t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</si>
  <si>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</si>
  <si>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</si>
  <si>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</si>
  <si>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다량 무기질</t>
    <phoneticPr fontId="1" type="noConversion"/>
  </si>
  <si>
    <t>상한섭취량</t>
    <phoneticPr fontId="1" type="noConversion"/>
  </si>
  <si>
    <t>(설문지 : FFQ 95문항 설문지, 사용자 : 박길자, ID : H1900986)</t>
  </si>
  <si>
    <t>2021년 11월 18일 15:10:38</t>
  </si>
  <si>
    <t>단백질</t>
    <phoneticPr fontId="1" type="noConversion"/>
  </si>
  <si>
    <t>n-6불포화</t>
    <phoneticPr fontId="1" type="noConversion"/>
  </si>
  <si>
    <t>충분섭취량</t>
    <phoneticPr fontId="1" type="noConversion"/>
  </si>
  <si>
    <t>섭취량</t>
    <phoneticPr fontId="1" type="noConversion"/>
  </si>
  <si>
    <t>섭취비율</t>
    <phoneticPr fontId="1" type="noConversion"/>
  </si>
  <si>
    <t>비타민D</t>
    <phoneticPr fontId="1" type="noConversion"/>
  </si>
  <si>
    <t>비타민K</t>
    <phoneticPr fontId="1" type="noConversion"/>
  </si>
  <si>
    <t>상한섭취량</t>
    <phoneticPr fontId="1" type="noConversion"/>
  </si>
  <si>
    <t>엽산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</si>
  <si>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</si>
  <si>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</si>
  <si>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</si>
  <si>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염소</t>
    <phoneticPr fontId="1" type="noConversion"/>
  </si>
  <si>
    <t>H1900986</t>
  </si>
  <si>
    <t>박길자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</si>
</sst>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94.956999999999994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23920"/>
        <c:axId val="258521960"/>
      </c:barChart>
      <c:catAx>
        <c:axId val="25852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21960"/>
        <c:crosses val="autoZero"/>
        <c:auto val="1"/>
        <c:lblAlgn val="ctr"/>
        <c:lblOffset val="100"/>
        <c:noMultiLvlLbl val="0"/>
      </c:catAx>
      <c:valAx>
        <c:axId val="25852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2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4.1118236000000001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9008"/>
        <c:axId val="530916264"/>
      </c:barChart>
      <c:catAx>
        <c:axId val="5309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6264"/>
        <c:crosses val="autoZero"/>
        <c:auto val="1"/>
        <c:lblAlgn val="ctr"/>
        <c:lblOffset val="100"/>
        <c:noMultiLvlLbl val="0"/>
      </c:catAx>
      <c:valAx>
        <c:axId val="53091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6.1713705000000001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1952"/>
        <c:axId val="530919400"/>
      </c:barChart>
      <c:catAx>
        <c:axId val="5309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9400"/>
        <c:crosses val="autoZero"/>
        <c:auto val="1"/>
        <c:lblAlgn val="ctr"/>
        <c:lblOffset val="100"/>
        <c:noMultiLvlLbl val="0"/>
      </c:catAx>
      <c:valAx>
        <c:axId val="53091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1541.2849000000001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8616"/>
        <c:axId val="530917440"/>
      </c:barChart>
      <c:catAx>
        <c:axId val="53091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7440"/>
        <c:crosses val="autoZero"/>
        <c:auto val="1"/>
        <c:lblAlgn val="ctr"/>
        <c:lblOffset val="100"/>
        <c:noMultiLvlLbl val="0"/>
      </c:catAx>
      <c:valAx>
        <c:axId val="53091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5971.5303000000004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5872"/>
        <c:axId val="530917832"/>
      </c:barChart>
      <c:catAx>
        <c:axId val="5309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7832"/>
        <c:crosses val="autoZero"/>
        <c:auto val="1"/>
        <c:lblAlgn val="ctr"/>
        <c:lblOffset val="100"/>
        <c:noMultiLvlLbl val="0"/>
      </c:catAx>
      <c:valAx>
        <c:axId val="530917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389.91399999999999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4304"/>
        <c:axId val="530913520"/>
      </c:barChart>
      <c:catAx>
        <c:axId val="5309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3520"/>
        <c:crosses val="autoZero"/>
        <c:auto val="1"/>
        <c:lblAlgn val="ctr"/>
        <c:lblOffset val="100"/>
        <c:noMultiLvlLbl val="0"/>
      </c:catAx>
      <c:valAx>
        <c:axId val="53091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226.12018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3128"/>
        <c:axId val="530913912"/>
      </c:barChart>
      <c:catAx>
        <c:axId val="53091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3912"/>
        <c:crosses val="autoZero"/>
        <c:auto val="1"/>
        <c:lblAlgn val="ctr"/>
        <c:lblOffset val="100"/>
        <c:noMultiLvlLbl val="0"/>
      </c:catAx>
      <c:valAx>
        <c:axId val="53091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13.766634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5480"/>
        <c:axId val="530915088"/>
      </c:barChart>
      <c:catAx>
        <c:axId val="53091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5088"/>
        <c:crosses val="autoZero"/>
        <c:auto val="1"/>
        <c:lblAlgn val="ctr"/>
        <c:lblOffset val="100"/>
        <c:noMultiLvlLbl val="0"/>
      </c:catAx>
      <c:valAx>
        <c:axId val="53091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2083.02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4840"/>
        <c:axId val="531263664"/>
      </c:barChart>
      <c:catAx>
        <c:axId val="53126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3664"/>
        <c:crosses val="autoZero"/>
        <c:auto val="1"/>
        <c:lblAlgn val="ctr"/>
        <c:lblOffset val="100"/>
        <c:noMultiLvlLbl val="0"/>
      </c:catAx>
      <c:valAx>
        <c:axId val="531263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0.19743637999999999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8368"/>
        <c:axId val="531269152"/>
      </c:barChart>
      <c:catAx>
        <c:axId val="53126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9152"/>
        <c:crosses val="autoZero"/>
        <c:auto val="1"/>
        <c:lblAlgn val="ctr"/>
        <c:lblOffset val="100"/>
        <c:noMultiLvlLbl val="0"/>
      </c:catAx>
      <c:valAx>
        <c:axId val="53126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4.2700880000000003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9936"/>
        <c:axId val="531266408"/>
      </c:barChart>
      <c:catAx>
        <c:axId val="53126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6408"/>
        <c:crosses val="autoZero"/>
        <c:auto val="1"/>
        <c:lblAlgn val="ctr"/>
        <c:lblOffset val="100"/>
        <c:noMultiLvlLbl val="0"/>
      </c:catAx>
      <c:valAx>
        <c:axId val="531266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44.378304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26664"/>
        <c:axId val="258525880"/>
      </c:barChart>
      <c:catAx>
        <c:axId val="25852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25880"/>
        <c:crosses val="autoZero"/>
        <c:auto val="1"/>
        <c:lblAlgn val="ctr"/>
        <c:lblOffset val="100"/>
        <c:noMultiLvlLbl val="0"/>
      </c:catAx>
      <c:valAx>
        <c:axId val="258525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2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247.82302999999999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5232"/>
        <c:axId val="531263272"/>
      </c:barChart>
      <c:catAx>
        <c:axId val="53126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3272"/>
        <c:crosses val="autoZero"/>
        <c:auto val="1"/>
        <c:lblAlgn val="ctr"/>
        <c:lblOffset val="100"/>
        <c:noMultiLvlLbl val="0"/>
      </c:catAx>
      <c:valAx>
        <c:axId val="53126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86.392160000000004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70328"/>
        <c:axId val="531270720"/>
      </c:barChart>
      <c:catAx>
        <c:axId val="531270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70720"/>
        <c:crosses val="autoZero"/>
        <c:auto val="1"/>
        <c:lblAlgn val="ctr"/>
        <c:lblOffset val="100"/>
        <c:noMultiLvlLbl val="0"/>
      </c:catAx>
      <c:valAx>
        <c:axId val="5312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7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8.5210000000000008</c:v>
                </c:pt>
                <c:pt idx="1">
                  <c:v>11.452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1266016"/>
        <c:axId val="531266800"/>
      </c:barChart>
      <c:catAx>
        <c:axId val="53126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6800"/>
        <c:crosses val="autoZero"/>
        <c:auto val="1"/>
        <c:lblAlgn val="ctr"/>
        <c:lblOffset val="100"/>
        <c:noMultiLvlLbl val="0"/>
      </c:catAx>
      <c:valAx>
        <c:axId val="53126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13.540333</c:v>
                </c:pt>
                <c:pt idx="1">
                  <c:v>14.836988</c:v>
                </c:pt>
                <c:pt idx="2">
                  <c:v>16.426635999999998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1149.9009000000001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904"/>
        <c:axId val="530206552"/>
      </c:barChart>
      <c:catAx>
        <c:axId val="53020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552"/>
        <c:crosses val="autoZero"/>
        <c:auto val="1"/>
        <c:lblAlgn val="ctr"/>
        <c:lblOffset val="100"/>
        <c:noMultiLvlLbl val="0"/>
      </c:catAx>
      <c:valAx>
        <c:axId val="530206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34.760593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120"/>
        <c:axId val="530206944"/>
      </c:barChart>
      <c:catAx>
        <c:axId val="53020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944"/>
        <c:crosses val="autoZero"/>
        <c:auto val="1"/>
        <c:lblAlgn val="ctr"/>
        <c:lblOffset val="100"/>
        <c:noMultiLvlLbl val="0"/>
      </c:catAx>
      <c:valAx>
        <c:axId val="53020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69.349000000000004</c:v>
                </c:pt>
                <c:pt idx="1">
                  <c:v>11.364000000000001</c:v>
                </c:pt>
                <c:pt idx="2">
                  <c:v>19.286999999999999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9296"/>
        <c:axId val="530210864"/>
      </c:barChart>
      <c:catAx>
        <c:axId val="53020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0864"/>
        <c:crosses val="autoZero"/>
        <c:auto val="1"/>
        <c:lblAlgn val="ctr"/>
        <c:lblOffset val="100"/>
        <c:noMultiLvlLbl val="0"/>
      </c:catAx>
      <c:valAx>
        <c:axId val="53021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2205.9643999999998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9688"/>
        <c:axId val="530206160"/>
      </c:barChart>
      <c:catAx>
        <c:axId val="53020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160"/>
        <c:crosses val="autoZero"/>
        <c:auto val="1"/>
        <c:lblAlgn val="ctr"/>
        <c:lblOffset val="100"/>
        <c:noMultiLvlLbl val="0"/>
      </c:catAx>
      <c:valAx>
        <c:axId val="53020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304.40125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512"/>
        <c:axId val="530210472"/>
      </c:barChart>
      <c:catAx>
        <c:axId val="53020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0472"/>
        <c:crosses val="autoZero"/>
        <c:auto val="1"/>
        <c:lblAlgn val="ctr"/>
        <c:lblOffset val="100"/>
        <c:noMultiLvlLbl val="0"/>
      </c:catAx>
      <c:valAx>
        <c:axId val="530210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930.98649999999998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1648"/>
        <c:axId val="530213608"/>
      </c:barChart>
      <c:catAx>
        <c:axId val="53021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3608"/>
        <c:crosses val="autoZero"/>
        <c:auto val="1"/>
        <c:lblAlgn val="ctr"/>
        <c:lblOffset val="100"/>
        <c:noMultiLvlLbl val="0"/>
      </c:catAx>
      <c:valAx>
        <c:axId val="53021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5.7196569999999998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19608"/>
        <c:axId val="530435288"/>
      </c:barChart>
      <c:catAx>
        <c:axId val="25851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5288"/>
        <c:crosses val="autoZero"/>
        <c:auto val="1"/>
        <c:lblAlgn val="ctr"/>
        <c:lblOffset val="100"/>
        <c:noMultiLvlLbl val="0"/>
      </c:catAx>
      <c:valAx>
        <c:axId val="53043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1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8678.741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3216"/>
        <c:axId val="530207728"/>
      </c:barChart>
      <c:catAx>
        <c:axId val="5302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7728"/>
        <c:crosses val="autoZero"/>
        <c:auto val="1"/>
        <c:lblAlgn val="ctr"/>
        <c:lblOffset val="100"/>
        <c:noMultiLvlLbl val="0"/>
      </c:catAx>
      <c:valAx>
        <c:axId val="53020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26.953890000000001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2424"/>
        <c:axId val="523344776"/>
      </c:barChart>
      <c:catAx>
        <c:axId val="52334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4776"/>
        <c:crosses val="autoZero"/>
        <c:auto val="1"/>
        <c:lblAlgn val="ctr"/>
        <c:lblOffset val="100"/>
        <c:noMultiLvlLbl val="0"/>
      </c:catAx>
      <c:valAx>
        <c:axId val="52334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3.080117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4384"/>
        <c:axId val="523341248"/>
      </c:barChart>
      <c:catAx>
        <c:axId val="52334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1248"/>
        <c:crosses val="autoZero"/>
        <c:auto val="1"/>
        <c:lblAlgn val="ctr"/>
        <c:lblOffset val="100"/>
        <c:noMultiLvlLbl val="0"/>
      </c:catAx>
      <c:valAx>
        <c:axId val="52334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645.61040000000003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6856"/>
        <c:axId val="530437248"/>
      </c:barChart>
      <c:catAx>
        <c:axId val="53043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7248"/>
        <c:crosses val="autoZero"/>
        <c:auto val="1"/>
        <c:lblAlgn val="ctr"/>
        <c:lblOffset val="100"/>
        <c:noMultiLvlLbl val="0"/>
      </c:catAx>
      <c:valAx>
        <c:axId val="53043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2.3383180000000001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5680"/>
        <c:axId val="530436464"/>
      </c:barChart>
      <c:catAx>
        <c:axId val="53043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6464"/>
        <c:crosses val="autoZero"/>
        <c:auto val="1"/>
        <c:lblAlgn val="ctr"/>
        <c:lblOffset val="100"/>
        <c:noMultiLvlLbl val="0"/>
      </c:catAx>
      <c:valAx>
        <c:axId val="530436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24.558468000000001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4112"/>
        <c:axId val="530433720"/>
      </c:barChart>
      <c:catAx>
        <c:axId val="5304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3720"/>
        <c:crosses val="autoZero"/>
        <c:auto val="1"/>
        <c:lblAlgn val="ctr"/>
        <c:lblOffset val="100"/>
        <c:noMultiLvlLbl val="0"/>
      </c:catAx>
      <c:valAx>
        <c:axId val="53043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3.080117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9992"/>
        <c:axId val="530438424"/>
      </c:barChart>
      <c:catAx>
        <c:axId val="53043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8424"/>
        <c:crosses val="autoZero"/>
        <c:auto val="1"/>
        <c:lblAlgn val="ctr"/>
        <c:lblOffset val="100"/>
        <c:noMultiLvlLbl val="0"/>
      </c:catAx>
      <c:valAx>
        <c:axId val="53043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1022.6781999999999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8032"/>
        <c:axId val="530436072"/>
      </c:barChart>
      <c:catAx>
        <c:axId val="53043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6072"/>
        <c:crosses val="autoZero"/>
        <c:auto val="1"/>
        <c:lblAlgn val="ctr"/>
        <c:lblOffset val="100"/>
        <c:noMultiLvlLbl val="0"/>
      </c:catAx>
      <c:valAx>
        <c:axId val="53043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11.632088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4504"/>
        <c:axId val="530439208"/>
      </c:barChart>
      <c:catAx>
        <c:axId val="53043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9208"/>
        <c:crosses val="autoZero"/>
        <c:auto val="1"/>
        <c:lblAlgn val="ctr"/>
        <c:lblOffset val="100"/>
        <c:noMultiLvlLbl val="0"/>
      </c:catAx>
      <c:valAx>
        <c:axId val="53043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박길자, ID : H1900986)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18일 15:10:38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2205.9643999999998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94.956999999999994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44.378304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69.349000000000004</v>
      </c>
      <c r="G8" s="59">
        <f>'DRIs DATA 입력'!G8</f>
        <v>11.364000000000001</v>
      </c>
      <c r="H8" s="59">
        <f>'DRIs DATA 입력'!H8</f>
        <v>19.286999999999999</v>
      </c>
      <c r="I8" s="46"/>
      <c r="J8" s="59" t="s">
        <v>216</v>
      </c>
      <c r="K8" s="59">
        <f>'DRIs DATA 입력'!K8</f>
        <v>8.5210000000000008</v>
      </c>
      <c r="L8" s="59">
        <f>'DRIs DATA 입력'!L8</f>
        <v>11.452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1149.9009000000001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34.760593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5.7196569999999998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645.61040000000003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304.40125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2.5637596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2.3383180000000001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24.558468000000001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3.080117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1022.6781999999999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11.632088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4.1118236000000001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6.1713705000000001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930.98649999999998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1541.2849000000001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8678.741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5971.5303000000004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389.91399999999999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226.12018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26.953890000000001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13.766634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2083.02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0.19743637999999999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4.2700880000000003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247.82302999999999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86.392160000000004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9" sqref="G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332</v>
      </c>
      <c r="G1" s="62" t="s">
        <v>314</v>
      </c>
      <c r="H1" s="61" t="s">
        <v>333</v>
      </c>
    </row>
    <row r="3" spans="1:27" x14ac:dyDescent="0.3">
      <c r="A3" s="71" t="s">
        <v>315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334</v>
      </c>
      <c r="O4" s="69"/>
      <c r="P4" s="69"/>
      <c r="Q4" s="69"/>
      <c r="R4" s="69"/>
      <c r="S4" s="69"/>
      <c r="U4" s="69" t="s">
        <v>316</v>
      </c>
      <c r="V4" s="69"/>
      <c r="W4" s="69"/>
      <c r="X4" s="69"/>
      <c r="Y4" s="69"/>
      <c r="Z4" s="69"/>
    </row>
    <row r="5" spans="1:27" x14ac:dyDescent="0.3">
      <c r="A5" s="65"/>
      <c r="B5" s="65" t="s">
        <v>280</v>
      </c>
      <c r="C5" s="65" t="s">
        <v>281</v>
      </c>
      <c r="E5" s="65"/>
      <c r="F5" s="65" t="s">
        <v>50</v>
      </c>
      <c r="G5" s="65" t="s">
        <v>282</v>
      </c>
      <c r="H5" s="65" t="s">
        <v>334</v>
      </c>
      <c r="J5" s="65"/>
      <c r="K5" s="65" t="s">
        <v>283</v>
      </c>
      <c r="L5" s="65" t="s">
        <v>335</v>
      </c>
      <c r="N5" s="65"/>
      <c r="O5" s="65" t="s">
        <v>284</v>
      </c>
      <c r="P5" s="65" t="s">
        <v>285</v>
      </c>
      <c r="Q5" s="65" t="s">
        <v>336</v>
      </c>
      <c r="R5" s="65" t="s">
        <v>287</v>
      </c>
      <c r="S5" s="65" t="s">
        <v>281</v>
      </c>
      <c r="U5" s="65"/>
      <c r="V5" s="65" t="s">
        <v>284</v>
      </c>
      <c r="W5" s="65" t="s">
        <v>327</v>
      </c>
      <c r="X5" s="65" t="s">
        <v>286</v>
      </c>
      <c r="Y5" s="65" t="s">
        <v>287</v>
      </c>
      <c r="Z5" s="65" t="s">
        <v>337</v>
      </c>
    </row>
    <row r="6" spans="1:27" x14ac:dyDescent="0.3">
      <c r="A6" s="65" t="s">
        <v>277</v>
      </c>
      <c r="B6" s="65">
        <v>1600</v>
      </c>
      <c r="C6" s="65">
        <v>2205.9643999999998</v>
      </c>
      <c r="E6" s="65" t="s">
        <v>288</v>
      </c>
      <c r="F6" s="65">
        <v>55</v>
      </c>
      <c r="G6" s="65">
        <v>15</v>
      </c>
      <c r="H6" s="65">
        <v>7</v>
      </c>
      <c r="J6" s="65" t="s">
        <v>288</v>
      </c>
      <c r="K6" s="65">
        <v>0.1</v>
      </c>
      <c r="L6" s="65">
        <v>4</v>
      </c>
      <c r="N6" s="65" t="s">
        <v>317</v>
      </c>
      <c r="O6" s="65">
        <v>40</v>
      </c>
      <c r="P6" s="65">
        <v>45</v>
      </c>
      <c r="Q6" s="65">
        <v>0</v>
      </c>
      <c r="R6" s="65">
        <v>0</v>
      </c>
      <c r="S6" s="65">
        <v>94.956999999999994</v>
      </c>
      <c r="U6" s="65" t="s">
        <v>289</v>
      </c>
      <c r="V6" s="65">
        <v>0</v>
      </c>
      <c r="W6" s="65">
        <v>0</v>
      </c>
      <c r="X6" s="65">
        <v>20</v>
      </c>
      <c r="Y6" s="65">
        <v>0</v>
      </c>
      <c r="Z6" s="65">
        <v>44.378304</v>
      </c>
    </row>
    <row r="7" spans="1:27" x14ac:dyDescent="0.3">
      <c r="E7" s="65" t="s">
        <v>290</v>
      </c>
      <c r="F7" s="65">
        <v>65</v>
      </c>
      <c r="G7" s="65">
        <v>30</v>
      </c>
      <c r="H7" s="65">
        <v>20</v>
      </c>
      <c r="J7" s="65" t="s">
        <v>290</v>
      </c>
      <c r="K7" s="65">
        <v>1</v>
      </c>
      <c r="L7" s="65">
        <v>10</v>
      </c>
    </row>
    <row r="8" spans="1:27" x14ac:dyDescent="0.3">
      <c r="E8" s="65" t="s">
        <v>338</v>
      </c>
      <c r="F8" s="65">
        <v>69.349000000000004</v>
      </c>
      <c r="G8" s="65">
        <v>11.364000000000001</v>
      </c>
      <c r="H8" s="65">
        <v>19.286999999999999</v>
      </c>
      <c r="J8" s="65" t="s">
        <v>291</v>
      </c>
      <c r="K8" s="65">
        <v>8.5210000000000008</v>
      </c>
      <c r="L8" s="65">
        <v>11.452</v>
      </c>
    </row>
    <row r="13" spans="1:27" x14ac:dyDescent="0.3">
      <c r="A13" s="70" t="s">
        <v>292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293</v>
      </c>
      <c r="B14" s="69"/>
      <c r="C14" s="69"/>
      <c r="D14" s="69"/>
      <c r="E14" s="69"/>
      <c r="F14" s="69"/>
      <c r="H14" s="69" t="s">
        <v>294</v>
      </c>
      <c r="I14" s="69"/>
      <c r="J14" s="69"/>
      <c r="K14" s="69"/>
      <c r="L14" s="69"/>
      <c r="M14" s="69"/>
      <c r="O14" s="69" t="s">
        <v>339</v>
      </c>
      <c r="P14" s="69"/>
      <c r="Q14" s="69"/>
      <c r="R14" s="69"/>
      <c r="S14" s="69"/>
      <c r="T14" s="69"/>
      <c r="V14" s="69" t="s">
        <v>340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284</v>
      </c>
      <c r="C15" s="65" t="s">
        <v>285</v>
      </c>
      <c r="D15" s="65" t="s">
        <v>286</v>
      </c>
      <c r="E15" s="65" t="s">
        <v>341</v>
      </c>
      <c r="F15" s="65" t="s">
        <v>281</v>
      </c>
      <c r="H15" s="65"/>
      <c r="I15" s="65" t="s">
        <v>284</v>
      </c>
      <c r="J15" s="65" t="s">
        <v>285</v>
      </c>
      <c r="K15" s="65" t="s">
        <v>286</v>
      </c>
      <c r="L15" s="65" t="s">
        <v>287</v>
      </c>
      <c r="M15" s="65" t="s">
        <v>281</v>
      </c>
      <c r="O15" s="65"/>
      <c r="P15" s="65" t="s">
        <v>284</v>
      </c>
      <c r="Q15" s="65" t="s">
        <v>327</v>
      </c>
      <c r="R15" s="65" t="s">
        <v>286</v>
      </c>
      <c r="S15" s="65" t="s">
        <v>287</v>
      </c>
      <c r="T15" s="65" t="s">
        <v>281</v>
      </c>
      <c r="V15" s="65"/>
      <c r="W15" s="65" t="s">
        <v>284</v>
      </c>
      <c r="X15" s="65" t="s">
        <v>285</v>
      </c>
      <c r="Y15" s="65" t="s">
        <v>286</v>
      </c>
      <c r="Z15" s="65" t="s">
        <v>287</v>
      </c>
      <c r="AA15" s="65" t="s">
        <v>281</v>
      </c>
    </row>
    <row r="16" spans="1:27" x14ac:dyDescent="0.3">
      <c r="A16" s="65" t="s">
        <v>318</v>
      </c>
      <c r="B16" s="65">
        <v>410</v>
      </c>
      <c r="C16" s="65">
        <v>550</v>
      </c>
      <c r="D16" s="65">
        <v>0</v>
      </c>
      <c r="E16" s="65">
        <v>3000</v>
      </c>
      <c r="F16" s="65">
        <v>1149.9009000000001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34.760593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5.7196569999999998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645.61040000000003</v>
      </c>
    </row>
    <row r="23" spans="1:62" x14ac:dyDescent="0.3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296</v>
      </c>
      <c r="B24" s="69"/>
      <c r="C24" s="69"/>
      <c r="D24" s="69"/>
      <c r="E24" s="69"/>
      <c r="F24" s="69"/>
      <c r="H24" s="69" t="s">
        <v>319</v>
      </c>
      <c r="I24" s="69"/>
      <c r="J24" s="69"/>
      <c r="K24" s="69"/>
      <c r="L24" s="69"/>
      <c r="M24" s="69"/>
      <c r="O24" s="69" t="s">
        <v>297</v>
      </c>
      <c r="P24" s="69"/>
      <c r="Q24" s="69"/>
      <c r="R24" s="69"/>
      <c r="S24" s="69"/>
      <c r="T24" s="69"/>
      <c r="V24" s="69" t="s">
        <v>298</v>
      </c>
      <c r="W24" s="69"/>
      <c r="X24" s="69"/>
      <c r="Y24" s="69"/>
      <c r="Z24" s="69"/>
      <c r="AA24" s="69"/>
      <c r="AC24" s="69" t="s">
        <v>320</v>
      </c>
      <c r="AD24" s="69"/>
      <c r="AE24" s="69"/>
      <c r="AF24" s="69"/>
      <c r="AG24" s="69"/>
      <c r="AH24" s="69"/>
      <c r="AJ24" s="69" t="s">
        <v>342</v>
      </c>
      <c r="AK24" s="69"/>
      <c r="AL24" s="69"/>
      <c r="AM24" s="69"/>
      <c r="AN24" s="69"/>
      <c r="AO24" s="69"/>
      <c r="AQ24" s="69" t="s">
        <v>299</v>
      </c>
      <c r="AR24" s="69"/>
      <c r="AS24" s="69"/>
      <c r="AT24" s="69"/>
      <c r="AU24" s="69"/>
      <c r="AV24" s="69"/>
      <c r="AX24" s="69" t="s">
        <v>300</v>
      </c>
      <c r="AY24" s="69"/>
      <c r="AZ24" s="69"/>
      <c r="BA24" s="69"/>
      <c r="BB24" s="69"/>
      <c r="BC24" s="69"/>
      <c r="BE24" s="69" t="s">
        <v>301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284</v>
      </c>
      <c r="C25" s="65" t="s">
        <v>285</v>
      </c>
      <c r="D25" s="65" t="s">
        <v>286</v>
      </c>
      <c r="E25" s="65" t="s">
        <v>287</v>
      </c>
      <c r="F25" s="65" t="s">
        <v>281</v>
      </c>
      <c r="H25" s="65"/>
      <c r="I25" s="65" t="s">
        <v>284</v>
      </c>
      <c r="J25" s="65" t="s">
        <v>327</v>
      </c>
      <c r="K25" s="65" t="s">
        <v>286</v>
      </c>
      <c r="L25" s="65" t="s">
        <v>287</v>
      </c>
      <c r="M25" s="65" t="s">
        <v>281</v>
      </c>
      <c r="O25" s="65"/>
      <c r="P25" s="65" t="s">
        <v>284</v>
      </c>
      <c r="Q25" s="65" t="s">
        <v>285</v>
      </c>
      <c r="R25" s="65" t="s">
        <v>336</v>
      </c>
      <c r="S25" s="65" t="s">
        <v>287</v>
      </c>
      <c r="T25" s="65" t="s">
        <v>337</v>
      </c>
      <c r="V25" s="65"/>
      <c r="W25" s="65" t="s">
        <v>329</v>
      </c>
      <c r="X25" s="65" t="s">
        <v>285</v>
      </c>
      <c r="Y25" s="65" t="s">
        <v>286</v>
      </c>
      <c r="Z25" s="65" t="s">
        <v>287</v>
      </c>
      <c r="AA25" s="65" t="s">
        <v>281</v>
      </c>
      <c r="AC25" s="65"/>
      <c r="AD25" s="65" t="s">
        <v>284</v>
      </c>
      <c r="AE25" s="65" t="s">
        <v>285</v>
      </c>
      <c r="AF25" s="65" t="s">
        <v>328</v>
      </c>
      <c r="AG25" s="65" t="s">
        <v>287</v>
      </c>
      <c r="AH25" s="65" t="s">
        <v>281</v>
      </c>
      <c r="AJ25" s="65"/>
      <c r="AK25" s="65" t="s">
        <v>284</v>
      </c>
      <c r="AL25" s="65" t="s">
        <v>285</v>
      </c>
      <c r="AM25" s="65" t="s">
        <v>286</v>
      </c>
      <c r="AN25" s="65" t="s">
        <v>331</v>
      </c>
      <c r="AO25" s="65" t="s">
        <v>281</v>
      </c>
      <c r="AQ25" s="65"/>
      <c r="AR25" s="65" t="s">
        <v>284</v>
      </c>
      <c r="AS25" s="65" t="s">
        <v>285</v>
      </c>
      <c r="AT25" s="65" t="s">
        <v>286</v>
      </c>
      <c r="AU25" s="65" t="s">
        <v>287</v>
      </c>
      <c r="AV25" s="65" t="s">
        <v>343</v>
      </c>
      <c r="AX25" s="65"/>
      <c r="AY25" s="65" t="s">
        <v>344</v>
      </c>
      <c r="AZ25" s="65" t="s">
        <v>345</v>
      </c>
      <c r="BA25" s="65" t="s">
        <v>286</v>
      </c>
      <c r="BB25" s="65" t="s">
        <v>341</v>
      </c>
      <c r="BC25" s="65" t="s">
        <v>343</v>
      </c>
      <c r="BE25" s="65"/>
      <c r="BF25" s="65" t="s">
        <v>284</v>
      </c>
      <c r="BG25" s="65" t="s">
        <v>285</v>
      </c>
      <c r="BH25" s="65" t="s">
        <v>286</v>
      </c>
      <c r="BI25" s="65" t="s">
        <v>287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304.40125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2.5637596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2.3383180000000001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24.558468000000001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3.080117</v>
      </c>
      <c r="AJ26" s="65" t="s">
        <v>302</v>
      </c>
      <c r="AK26" s="65">
        <v>320</v>
      </c>
      <c r="AL26" s="65">
        <v>400</v>
      </c>
      <c r="AM26" s="65">
        <v>0</v>
      </c>
      <c r="AN26" s="65">
        <v>1000</v>
      </c>
      <c r="AO26" s="65">
        <v>1022.6781999999999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11.632088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4.1118236000000001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6.1713705000000001</v>
      </c>
    </row>
    <row r="33" spans="1:68" x14ac:dyDescent="0.3">
      <c r="A33" s="70" t="s">
        <v>330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321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322</v>
      </c>
      <c r="W34" s="69"/>
      <c r="X34" s="69"/>
      <c r="Y34" s="69"/>
      <c r="Z34" s="69"/>
      <c r="AA34" s="69"/>
      <c r="AC34" s="69" t="s">
        <v>346</v>
      </c>
      <c r="AD34" s="69"/>
      <c r="AE34" s="69"/>
      <c r="AF34" s="69"/>
      <c r="AG34" s="69"/>
      <c r="AH34" s="69"/>
      <c r="AJ34" s="69" t="s">
        <v>303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344</v>
      </c>
      <c r="C35" s="65" t="s">
        <v>285</v>
      </c>
      <c r="D35" s="65" t="s">
        <v>286</v>
      </c>
      <c r="E35" s="65" t="s">
        <v>341</v>
      </c>
      <c r="F35" s="65" t="s">
        <v>281</v>
      </c>
      <c r="H35" s="65"/>
      <c r="I35" s="65" t="s">
        <v>284</v>
      </c>
      <c r="J35" s="65" t="s">
        <v>285</v>
      </c>
      <c r="K35" s="65" t="s">
        <v>328</v>
      </c>
      <c r="L35" s="65" t="s">
        <v>287</v>
      </c>
      <c r="M35" s="65" t="s">
        <v>281</v>
      </c>
      <c r="O35" s="65"/>
      <c r="P35" s="65" t="s">
        <v>344</v>
      </c>
      <c r="Q35" s="65" t="s">
        <v>285</v>
      </c>
      <c r="R35" s="65" t="s">
        <v>286</v>
      </c>
      <c r="S35" s="65" t="s">
        <v>287</v>
      </c>
      <c r="T35" s="65" t="s">
        <v>343</v>
      </c>
      <c r="V35" s="65"/>
      <c r="W35" s="65" t="s">
        <v>284</v>
      </c>
      <c r="X35" s="65" t="s">
        <v>285</v>
      </c>
      <c r="Y35" s="65" t="s">
        <v>286</v>
      </c>
      <c r="Z35" s="65" t="s">
        <v>287</v>
      </c>
      <c r="AA35" s="65" t="s">
        <v>281</v>
      </c>
      <c r="AC35" s="65"/>
      <c r="AD35" s="65" t="s">
        <v>284</v>
      </c>
      <c r="AE35" s="65" t="s">
        <v>285</v>
      </c>
      <c r="AF35" s="65" t="s">
        <v>336</v>
      </c>
      <c r="AG35" s="65" t="s">
        <v>341</v>
      </c>
      <c r="AH35" s="65" t="s">
        <v>281</v>
      </c>
      <c r="AJ35" s="65"/>
      <c r="AK35" s="65" t="s">
        <v>284</v>
      </c>
      <c r="AL35" s="65" t="s">
        <v>285</v>
      </c>
      <c r="AM35" s="65" t="s">
        <v>286</v>
      </c>
      <c r="AN35" s="65" t="s">
        <v>287</v>
      </c>
      <c r="AO35" s="65" t="s">
        <v>343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930.98649999999998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1541.2849000000001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8678.741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5971.5303000000004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389.91399999999999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226.12018</v>
      </c>
    </row>
    <row r="43" spans="1:68" x14ac:dyDescent="0.3">
      <c r="A43" s="70" t="s">
        <v>304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305</v>
      </c>
      <c r="B44" s="69"/>
      <c r="C44" s="69"/>
      <c r="D44" s="69"/>
      <c r="E44" s="69"/>
      <c r="F44" s="69"/>
      <c r="H44" s="69" t="s">
        <v>306</v>
      </c>
      <c r="I44" s="69"/>
      <c r="J44" s="69"/>
      <c r="K44" s="69"/>
      <c r="L44" s="69"/>
      <c r="M44" s="69"/>
      <c r="O44" s="69" t="s">
        <v>307</v>
      </c>
      <c r="P44" s="69"/>
      <c r="Q44" s="69"/>
      <c r="R44" s="69"/>
      <c r="S44" s="69"/>
      <c r="T44" s="69"/>
      <c r="V44" s="69" t="s">
        <v>323</v>
      </c>
      <c r="W44" s="69"/>
      <c r="X44" s="69"/>
      <c r="Y44" s="69"/>
      <c r="Z44" s="69"/>
      <c r="AA44" s="69"/>
      <c r="AC44" s="69" t="s">
        <v>308</v>
      </c>
      <c r="AD44" s="69"/>
      <c r="AE44" s="69"/>
      <c r="AF44" s="69"/>
      <c r="AG44" s="69"/>
      <c r="AH44" s="69"/>
      <c r="AJ44" s="69" t="s">
        <v>324</v>
      </c>
      <c r="AK44" s="69"/>
      <c r="AL44" s="69"/>
      <c r="AM44" s="69"/>
      <c r="AN44" s="69"/>
      <c r="AO44" s="69"/>
      <c r="AQ44" s="69" t="s">
        <v>325</v>
      </c>
      <c r="AR44" s="69"/>
      <c r="AS44" s="69"/>
      <c r="AT44" s="69"/>
      <c r="AU44" s="69"/>
      <c r="AV44" s="69"/>
      <c r="AX44" s="69" t="s">
        <v>309</v>
      </c>
      <c r="AY44" s="69"/>
      <c r="AZ44" s="69"/>
      <c r="BA44" s="69"/>
      <c r="BB44" s="69"/>
      <c r="BC44" s="69"/>
      <c r="BE44" s="69" t="s">
        <v>310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284</v>
      </c>
      <c r="C45" s="65" t="s">
        <v>327</v>
      </c>
      <c r="D45" s="65" t="s">
        <v>286</v>
      </c>
      <c r="E45" s="65" t="s">
        <v>331</v>
      </c>
      <c r="F45" s="65" t="s">
        <v>343</v>
      </c>
      <c r="H45" s="65"/>
      <c r="I45" s="65" t="s">
        <v>284</v>
      </c>
      <c r="J45" s="65" t="s">
        <v>285</v>
      </c>
      <c r="K45" s="65" t="s">
        <v>286</v>
      </c>
      <c r="L45" s="65" t="s">
        <v>287</v>
      </c>
      <c r="M45" s="65" t="s">
        <v>281</v>
      </c>
      <c r="O45" s="65"/>
      <c r="P45" s="65" t="s">
        <v>329</v>
      </c>
      <c r="Q45" s="65" t="s">
        <v>285</v>
      </c>
      <c r="R45" s="65" t="s">
        <v>286</v>
      </c>
      <c r="S45" s="65" t="s">
        <v>287</v>
      </c>
      <c r="T45" s="65" t="s">
        <v>281</v>
      </c>
      <c r="V45" s="65"/>
      <c r="W45" s="65" t="s">
        <v>284</v>
      </c>
      <c r="X45" s="65" t="s">
        <v>285</v>
      </c>
      <c r="Y45" s="65" t="s">
        <v>286</v>
      </c>
      <c r="Z45" s="65" t="s">
        <v>287</v>
      </c>
      <c r="AA45" s="65" t="s">
        <v>281</v>
      </c>
      <c r="AC45" s="65"/>
      <c r="AD45" s="65" t="s">
        <v>329</v>
      </c>
      <c r="AE45" s="65" t="s">
        <v>285</v>
      </c>
      <c r="AF45" s="65" t="s">
        <v>286</v>
      </c>
      <c r="AG45" s="65" t="s">
        <v>287</v>
      </c>
      <c r="AH45" s="65" t="s">
        <v>281</v>
      </c>
      <c r="AJ45" s="65"/>
      <c r="AK45" s="65" t="s">
        <v>284</v>
      </c>
      <c r="AL45" s="65" t="s">
        <v>285</v>
      </c>
      <c r="AM45" s="65" t="s">
        <v>286</v>
      </c>
      <c r="AN45" s="65" t="s">
        <v>287</v>
      </c>
      <c r="AO45" s="65" t="s">
        <v>343</v>
      </c>
      <c r="AQ45" s="65"/>
      <c r="AR45" s="65" t="s">
        <v>329</v>
      </c>
      <c r="AS45" s="65" t="s">
        <v>285</v>
      </c>
      <c r="AT45" s="65" t="s">
        <v>286</v>
      </c>
      <c r="AU45" s="65" t="s">
        <v>287</v>
      </c>
      <c r="AV45" s="65" t="s">
        <v>281</v>
      </c>
      <c r="AX45" s="65"/>
      <c r="AY45" s="65" t="s">
        <v>284</v>
      </c>
      <c r="AZ45" s="65" t="s">
        <v>327</v>
      </c>
      <c r="BA45" s="65" t="s">
        <v>286</v>
      </c>
      <c r="BB45" s="65" t="s">
        <v>331</v>
      </c>
      <c r="BC45" s="65" t="s">
        <v>281</v>
      </c>
      <c r="BE45" s="65"/>
      <c r="BF45" s="65" t="s">
        <v>284</v>
      </c>
      <c r="BG45" s="65" t="s">
        <v>327</v>
      </c>
      <c r="BH45" s="65" t="s">
        <v>286</v>
      </c>
      <c r="BI45" s="65" t="s">
        <v>287</v>
      </c>
      <c r="BJ45" s="65" t="s">
        <v>281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26.953890000000001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13.766634</v>
      </c>
      <c r="O46" s="65" t="s">
        <v>311</v>
      </c>
      <c r="P46" s="65">
        <v>600</v>
      </c>
      <c r="Q46" s="65">
        <v>800</v>
      </c>
      <c r="R46" s="65">
        <v>0</v>
      </c>
      <c r="S46" s="65">
        <v>10000</v>
      </c>
      <c r="T46" s="65">
        <v>2083.02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0.19743637999999999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4.2700880000000003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247.82302999999999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86.392160000000004</v>
      </c>
      <c r="AX46" s="65" t="s">
        <v>312</v>
      </c>
      <c r="AY46" s="65"/>
      <c r="AZ46" s="65"/>
      <c r="BA46" s="65"/>
      <c r="BB46" s="65"/>
      <c r="BC46" s="65"/>
      <c r="BE46" s="65" t="s">
        <v>313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347</v>
      </c>
      <c r="B2" s="61" t="s">
        <v>348</v>
      </c>
      <c r="C2" s="61" t="s">
        <v>326</v>
      </c>
      <c r="D2" s="61">
        <v>68</v>
      </c>
      <c r="E2" s="61">
        <v>2205.9643999999998</v>
      </c>
      <c r="F2" s="61">
        <v>341.4341</v>
      </c>
      <c r="G2" s="61">
        <v>55.951622</v>
      </c>
      <c r="H2" s="61">
        <v>35.468829999999997</v>
      </c>
      <c r="I2" s="61">
        <v>20.482792</v>
      </c>
      <c r="J2" s="61">
        <v>94.956999999999994</v>
      </c>
      <c r="K2" s="61">
        <v>41.781933000000002</v>
      </c>
      <c r="L2" s="61">
        <v>53.175063999999999</v>
      </c>
      <c r="M2" s="61">
        <v>44.378304</v>
      </c>
      <c r="N2" s="61">
        <v>4.4247135999999996</v>
      </c>
      <c r="O2" s="61">
        <v>24.664928</v>
      </c>
      <c r="P2" s="61">
        <v>1838.5102999999999</v>
      </c>
      <c r="Q2" s="61">
        <v>42.115723000000003</v>
      </c>
      <c r="R2" s="61">
        <v>1149.9009000000001</v>
      </c>
      <c r="S2" s="61">
        <v>185.26292000000001</v>
      </c>
      <c r="T2" s="61">
        <v>11575.652</v>
      </c>
      <c r="U2" s="61">
        <v>5.7196569999999998</v>
      </c>
      <c r="V2" s="61">
        <v>34.760593</v>
      </c>
      <c r="W2" s="61">
        <v>645.61040000000003</v>
      </c>
      <c r="X2" s="61">
        <v>304.40125</v>
      </c>
      <c r="Y2" s="61">
        <v>2.5637596</v>
      </c>
      <c r="Z2" s="61">
        <v>2.3383180000000001</v>
      </c>
      <c r="AA2" s="61">
        <v>24.558468000000001</v>
      </c>
      <c r="AB2" s="61">
        <v>3.080117</v>
      </c>
      <c r="AC2" s="61">
        <v>1022.6781999999999</v>
      </c>
      <c r="AD2" s="61">
        <v>11.632088</v>
      </c>
      <c r="AE2" s="61">
        <v>4.1118236000000001</v>
      </c>
      <c r="AF2" s="61">
        <v>6.1713705000000001</v>
      </c>
      <c r="AG2" s="61">
        <v>930.98649999999998</v>
      </c>
      <c r="AH2" s="61">
        <v>533.56529999999998</v>
      </c>
      <c r="AI2" s="61">
        <v>397.42117000000002</v>
      </c>
      <c r="AJ2" s="61">
        <v>1541.2849000000001</v>
      </c>
      <c r="AK2" s="61">
        <v>8678.741</v>
      </c>
      <c r="AL2" s="61">
        <v>389.91399999999999</v>
      </c>
      <c r="AM2" s="61">
        <v>5971.5303000000004</v>
      </c>
      <c r="AN2" s="61">
        <v>226.12018</v>
      </c>
      <c r="AO2" s="61">
        <v>26.953890000000001</v>
      </c>
      <c r="AP2" s="61">
        <v>22.334032000000001</v>
      </c>
      <c r="AQ2" s="61">
        <v>4.6198579999999998</v>
      </c>
      <c r="AR2" s="61">
        <v>13.766634</v>
      </c>
      <c r="AS2" s="61">
        <v>2083.02</v>
      </c>
      <c r="AT2" s="61">
        <v>0.19743637999999999</v>
      </c>
      <c r="AU2" s="61">
        <v>4.2700880000000003</v>
      </c>
      <c r="AV2" s="61">
        <v>247.82302999999999</v>
      </c>
      <c r="AW2" s="61">
        <v>86.392160000000004</v>
      </c>
      <c r="AX2" s="61">
        <v>0.32887052999999999</v>
      </c>
      <c r="AY2" s="61">
        <v>1.536389</v>
      </c>
      <c r="AZ2" s="61">
        <v>300.28250000000003</v>
      </c>
      <c r="BA2" s="61">
        <v>44.830190000000002</v>
      </c>
      <c r="BB2" s="61">
        <v>13.540333</v>
      </c>
      <c r="BC2" s="61">
        <v>14.836988</v>
      </c>
      <c r="BD2" s="61">
        <v>16.426635999999998</v>
      </c>
      <c r="BE2" s="61">
        <v>0.80384993999999999</v>
      </c>
      <c r="BF2" s="61">
        <v>2.8033191999999998</v>
      </c>
      <c r="BG2" s="61">
        <v>1.3877448000000001E-2</v>
      </c>
      <c r="BH2" s="61">
        <v>6.8212493999999999E-2</v>
      </c>
      <c r="BI2" s="61">
        <v>5.1316828000000002E-2</v>
      </c>
      <c r="BJ2" s="61">
        <v>0.16075262000000001</v>
      </c>
      <c r="BK2" s="61">
        <v>1.067496E-3</v>
      </c>
      <c r="BL2" s="61">
        <v>0.61709860000000005</v>
      </c>
      <c r="BM2" s="61">
        <v>5.5660214000000003</v>
      </c>
      <c r="BN2" s="61">
        <v>2.4192230000000001</v>
      </c>
      <c r="BO2" s="61">
        <v>72.640590000000003</v>
      </c>
      <c r="BP2" s="61">
        <v>13.567147</v>
      </c>
      <c r="BQ2" s="61">
        <v>22.606135999999999</v>
      </c>
      <c r="BR2" s="61">
        <v>78.340485000000001</v>
      </c>
      <c r="BS2" s="61">
        <v>27.107987999999999</v>
      </c>
      <c r="BT2" s="61">
        <v>16.66413</v>
      </c>
      <c r="BU2" s="61">
        <v>0.31876949999999998</v>
      </c>
      <c r="BV2" s="61">
        <v>6.0108296999999998E-2</v>
      </c>
      <c r="BW2" s="61">
        <v>1.112838</v>
      </c>
      <c r="BX2" s="61">
        <v>1.5834731</v>
      </c>
      <c r="BY2" s="61">
        <v>0.12929537999999999</v>
      </c>
      <c r="BZ2" s="61">
        <v>1.4561231E-3</v>
      </c>
      <c r="CA2" s="61">
        <v>0.65215515999999996</v>
      </c>
      <c r="CB2" s="61">
        <v>2.5769380000000001E-2</v>
      </c>
      <c r="CC2" s="61">
        <v>0.17843471</v>
      </c>
      <c r="CD2" s="61">
        <v>1.9548143</v>
      </c>
      <c r="CE2" s="61">
        <v>6.8670720000000005E-2</v>
      </c>
      <c r="CF2" s="61">
        <v>0.37985312999999998</v>
      </c>
      <c r="CG2" s="61">
        <v>4.9500000000000003E-7</v>
      </c>
      <c r="CH2" s="61">
        <v>4.688548E-2</v>
      </c>
      <c r="CI2" s="61">
        <v>1.2664964999999999E-3</v>
      </c>
      <c r="CJ2" s="61">
        <v>4.0896569999999999</v>
      </c>
      <c r="CK2" s="61">
        <v>1.1592834999999999E-2</v>
      </c>
      <c r="CL2" s="61">
        <v>2.5756662000000001</v>
      </c>
      <c r="CM2" s="61">
        <v>4.4548492</v>
      </c>
      <c r="CN2" s="61">
        <v>2096.2253000000001</v>
      </c>
      <c r="CO2" s="61">
        <v>3645.7786000000001</v>
      </c>
      <c r="CP2" s="61">
        <v>2307.3564000000001</v>
      </c>
      <c r="CQ2" s="61">
        <v>887.65369999999996</v>
      </c>
      <c r="CR2" s="61">
        <v>405.05383</v>
      </c>
      <c r="CS2" s="61">
        <v>427.67849999999999</v>
      </c>
      <c r="CT2" s="61">
        <v>2046.2548999999999</v>
      </c>
      <c r="CU2" s="61">
        <v>1367.8447000000001</v>
      </c>
      <c r="CV2" s="61">
        <v>1363.1301000000001</v>
      </c>
      <c r="CW2" s="61">
        <v>1571.6294</v>
      </c>
      <c r="CX2" s="61">
        <v>463.75414999999998</v>
      </c>
      <c r="CY2" s="61">
        <v>2633.7759999999998</v>
      </c>
      <c r="CZ2" s="61">
        <v>1592.4586999999999</v>
      </c>
      <c r="DA2" s="61">
        <v>2887.6529999999998</v>
      </c>
      <c r="DB2" s="61">
        <v>2761.2157999999999</v>
      </c>
      <c r="DC2" s="61">
        <v>4274.8159999999998</v>
      </c>
      <c r="DD2" s="61">
        <v>7456.2</v>
      </c>
      <c r="DE2" s="61">
        <v>1419.2446</v>
      </c>
      <c r="DF2" s="61">
        <v>3348.7676000000001</v>
      </c>
      <c r="DG2" s="61">
        <v>1653.7279000000001</v>
      </c>
      <c r="DH2" s="61">
        <v>97.398799999999994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44.830190000000002</v>
      </c>
      <c r="B6">
        <f>BB2</f>
        <v>13.540333</v>
      </c>
      <c r="C6">
        <f>BC2</f>
        <v>14.836988</v>
      </c>
      <c r="D6">
        <f>BD2</f>
        <v>16.426635999999998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19451</v>
      </c>
      <c r="C2" s="56">
        <f ca="1">YEAR(TODAY())-YEAR(B2)+IF(TODAY()&gt;=DATE(YEAR(TODAY()),MONTH(B2),DAY(B2)),0,-1)</f>
        <v>68</v>
      </c>
      <c r="E2" s="52">
        <v>156.19999999999999</v>
      </c>
      <c r="F2" s="53" t="s">
        <v>39</v>
      </c>
      <c r="G2" s="52">
        <v>57.9</v>
      </c>
      <c r="H2" s="51" t="s">
        <v>41</v>
      </c>
      <c r="I2" s="72">
        <f>ROUND(G3/E3^2,1)</f>
        <v>23.7</v>
      </c>
    </row>
    <row r="3" spans="1:9" x14ac:dyDescent="0.3">
      <c r="E3" s="51">
        <f>E2/100</f>
        <v>1.5619999999999998</v>
      </c>
      <c r="F3" s="51" t="s">
        <v>40</v>
      </c>
      <c r="G3" s="51">
        <f>G2</f>
        <v>57.9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44518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박길자, ID : H1900986)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18일 15:10:38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Z18" sqref="Z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44518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68</v>
      </c>
      <c r="G12" s="137"/>
      <c r="H12" s="137"/>
      <c r="I12" s="137"/>
      <c r="K12" s="128">
        <f>'개인정보 및 신체계측 입력'!E2</f>
        <v>156.19999999999999</v>
      </c>
      <c r="L12" s="129"/>
      <c r="M12" s="122">
        <f>'개인정보 및 신체계측 입력'!G2</f>
        <v>57.9</v>
      </c>
      <c r="N12" s="123"/>
      <c r="O12" s="118" t="s">
        <v>271</v>
      </c>
      <c r="P12" s="112"/>
      <c r="Q12" s="115">
        <f>'개인정보 및 신체계측 입력'!I2</f>
        <v>23.7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박길자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69.349000000000004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11.364000000000001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19.286999999999999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0.9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11.5</v>
      </c>
      <c r="L71" s="36" t="s">
        <v>53</v>
      </c>
      <c r="M71" s="36">
        <f>ROUND('DRIs DATA'!K8,1)</f>
        <v>8.5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153.32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289.67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304.39999999999998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205.34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116.37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578.58000000000004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269.54000000000002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1600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2021-11-18T06:21:47Z</dcterms:modified>
</cp:coreProperties>
</file>