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<sst xmlns="http://schemas.openxmlformats.org/spreadsheetml/2006/main" count="692" uniqueCount="338">
  <si>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</si>
  <si>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</si>
  <si>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</si>
  <si>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</si>
  <si>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</si>
  <si>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</si>
  <si>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</si>
  <si>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</si>
  <si>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</si>
  <si>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</si>
  <si>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</si>
  <si>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</si>
  <si>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</si>
  <si>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</si>
  <si>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</si>
  <si>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</si>
  <si>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</si>
  <si>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</si>
  <si>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</si>
  <si>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</si>
  <si>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</si>
  <si>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</si>
  <si>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</si>
  <si>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</si>
  <si>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</si>
  <si>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</si>
  <si>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</si>
  <si>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</si>
  <si>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</si>
  <si>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</si>
  <si>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</si>
  <si>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</si>
  <si>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</si>
  <si>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</si>
  <si>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</si>
  <si>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</si>
  <si>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</si>
  <si>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</si>
  <si>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</si>
  <si>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</si>
  <si>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</si>
  <si>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</si>
  <si>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</si>
  <si>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</si>
  <si>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</si>
  <si>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</si>
  <si>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</si>
  <si>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</si>
  <si>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</si>
  <si>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</si>
  <si>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</si>
  <si>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</si>
  <si>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</si>
  <si>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</si>
  <si>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</si>
  <si>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</si>
  <si>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</si>
  <si>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</si>
  <si>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</si>
  <si>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</si>
  <si>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</si>
  <si>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</si>
  <si>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</si>
  <si>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</si>
  <si>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</si>
  <si>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</si>
  <si>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</si>
  <si>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</si>
  <si>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</si>
  <si>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</si>
  <si>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</si>
  <si>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</si>
  <si>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</si>
  <si>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</si>
  <si>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</si>
  <si>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</si>
  <si>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</si>
  <si>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</si>
  <si>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</si>
  <si>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</si>
  <si>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</si>
  <si>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</si>
  <si>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</si>
  <si>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</si>
  <si>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</si>
  <si>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</si>
  <si>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</si>
  <si>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</si>
  <si>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</si>
  <si>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</si>
  <si>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</si>
  <si>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</si>
  <si>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</si>
  <si>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</si>
  <si>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</si>
  <si>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</si>
  <si>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</si>
  <si>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</si>
  <si>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</si>
  <si>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</si>
  <si>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</si>
  <si>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</si>
  <si>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</si>
  <si>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</si>
  <si>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</si>
  <si>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</si>
  <si>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</si>
  <si>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</si>
  <si>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</si>
  <si>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</si>
  <si>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</si>
  <si>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</si>
  <si>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</si>
  <si>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</si>
  <si>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</si>
  <si>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</si>
  <si>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</si>
  <si>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</si>
  <si>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</si>
  <si>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</si>
  <si>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</si>
  <si>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</si>
  <si>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</si>
  <si>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</si>
  <si>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</si>
  <si>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</si>
  <si>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</si>
  <si>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</si>
  <si>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</si>
  <si>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</si>
  <si>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</si>
  <si>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</si>
  <si>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</si>
  <si>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</si>
  <si>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</si>
  <si>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</si>
  <si>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</si>
  <si>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</si>
  <si>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</si>
  <si>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</si>
  <si>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</si>
  <si>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</si>
  <si>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</si>
  <si>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</si>
  <si>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</si>
  <si>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</si>
  <si>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</si>
  <si>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</si>
  <si>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</si>
  <si>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</si>
  <si>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</si>
  <si>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</si>
  <si>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</si>
  <si>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</si>
  <si>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</si>
  <si>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</si>
  <si>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</si>
  <si>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</si>
  <si>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</si>
  <si>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</si>
  <si>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</si>
  <si>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</si>
  <si>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</si>
  <si>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</si>
  <si>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</si>
  <si>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</si>
  <si>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</si>
  <si>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</si>
  <si>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</si>
  <si>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</si>
  <si>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</si>
  <si>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</si>
  <si>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</si>
  <si>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</si>
  <si>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</si>
  <si>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</si>
  <si>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</si>
  <si>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</si>
  <si>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</si>
  <si>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</si>
  <si>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</si>
  <si>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</si>
  <si>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</si>
  <si>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</si>
  <si>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</si>
  <si>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</si>
  <si>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</si>
  <si>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</si>
  <si>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</si>
  <si>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</si>
  <si>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</si>
  <si>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</si>
  <si>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</si>
  <si>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</si>
  <si>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</si>
  <si>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</si>
  <si>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</si>
  <si>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</si>
  <si>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</si>
  <si>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</si>
  <si>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</si>
  <si>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</si>
  <si>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</si>
  <si>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</si>
  <si>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</si>
  <si>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</si>
  <si>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</si>
  <si>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</si>
  <si>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</si>
  <si>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</si>
  <si>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</si>
  <si>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</si>
  <si>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</si>
  <si>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</si>
  <si>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</si>
  <si>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</si>
  <si>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</si>
  <si>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</si>
  <si>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</si>
  <si>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</si>
  <si>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</si>
  <si>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</si>
  <si>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</si>
  <si>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</si>
  <si>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</si>
  <si>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</si>
  <si>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</si>
  <si>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</si>
  <si>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</si>
  <si>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</si>
  <si>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</si>
  <si>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</si>
  <si>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</si>
  <si>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</si>
  <si>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</si>
  <si>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</si>
  <si>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</si>
  <si>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</si>
  <si>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</si>
  <si>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</si>
  <si>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</si>
  <si>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</si>
  <si>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</si>
  <si>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</si>
  <si>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</si>
  <si>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</si>
  <si>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</si>
  <si>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</si>
  <si>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</si>
  <si>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</si>
  <si>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</si>
  <si>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</si>
  <si>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</si>
  <si>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</si>
  <si>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</si>
  <si>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</si>
  <si>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</si>
  <si>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</si>
  <si>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</si>
  <si>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</si>
  <si>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</si>
  <si>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</si>
  <si>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</si>
  <si>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</si>
  <si>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</si>
  <si>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</si>
  <si>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</si>
  <si>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</si>
  <si>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</si>
  <si>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</si>
  <si>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</si>
  <si>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</si>
  <si>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</si>
  <si>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</si>
  <si>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</si>
  <si>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</si>
  <si>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</si>
  <si>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</si>
  <si>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</si>
  <si>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평균필요량</t>
    <phoneticPr fontId="1" type="noConversion"/>
  </si>
  <si>
    <t>식이섬유(g/일)</t>
    <phoneticPr fontId="1" type="noConversion"/>
  </si>
  <si>
    <t>지용성 비타민</t>
    <phoneticPr fontId="1" type="noConversion"/>
  </si>
  <si>
    <t>비타민E</t>
    <phoneticPr fontId="1" type="noConversion"/>
  </si>
  <si>
    <t>수용성 비타민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</si>
  <si>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</si>
  <si>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</si>
  <si>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</si>
  <si>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</si>
  <si>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</si>
  <si>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</si>
  <si>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</si>
  <si>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</si>
  <si>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다량영양소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</si>
  <si>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</si>
  <si>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</si>
  <si>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</si>
  <si>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</si>
  <si>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인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</si>
  <si>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</si>
  <si>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</si>
  <si>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</si>
  <si>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</si>
  <si>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</si>
  <si>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</si>
  <si>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n-6불포화</t>
    <phoneticPr fontId="1" type="noConversion"/>
  </si>
  <si>
    <t>충분섭취량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</si>
  <si>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</si>
  <si>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</si>
  <si>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</si>
  <si>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</si>
  <si>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</si>
  <si>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마그네슘</t>
    <phoneticPr fontId="1" type="noConversion"/>
  </si>
  <si>
    <t>구리</t>
    <phoneticPr fontId="1" type="noConversion"/>
  </si>
  <si>
    <t>크롬(ug/일)</t>
    <phoneticPr fontId="1" type="noConversion"/>
  </si>
  <si>
    <t>출력시각</t>
    <phoneticPr fontId="1" type="noConversion"/>
  </si>
  <si>
    <t>에너지(kcal)</t>
    <phoneticPr fontId="1" type="noConversion"/>
  </si>
  <si>
    <t>지방</t>
    <phoneticPr fontId="1" type="noConversion"/>
  </si>
  <si>
    <t>상한섭취량</t>
    <phoneticPr fontId="1" type="noConversion"/>
  </si>
  <si>
    <t>권장섭취량</t>
    <phoneticPr fontId="1" type="noConversion"/>
  </si>
  <si>
    <t>적정비율(최소)</t>
    <phoneticPr fontId="1" type="noConversion"/>
  </si>
  <si>
    <t>섭취비율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</si>
  <si>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</si>
  <si>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</si>
  <si>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</si>
  <si>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</si>
  <si>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</si>
  <si>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</si>
  <si>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</si>
  <si>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</si>
  <si>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</si>
  <si>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</si>
  <si>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</si>
  <si>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몰리브덴(ug/일)</t>
    <phoneticPr fontId="1" type="noConversion"/>
  </si>
  <si>
    <t>F</t>
  </si>
  <si>
    <t>(설문지 : FFQ 95문항 설문지, 사용자 : 신경희, ID : H1900991)</t>
  </si>
  <si>
    <t>2021년 11월 25일 13:32:24</t>
  </si>
  <si>
    <t>H1900991</t>
  </si>
  <si>
    <t>신경희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</si>
</sst>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58.333350000000003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9632"/>
        <c:axId val="554497672"/>
      </c:barChart>
      <c:catAx>
        <c:axId val="55449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7672"/>
        <c:crosses val="autoZero"/>
        <c:auto val="1"/>
        <c:lblAlgn val="ctr"/>
        <c:lblOffset val="100"/>
        <c:noMultiLvlLbl val="0"/>
      </c:catAx>
      <c:valAx>
        <c:axId val="55449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2.6625586000000001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8824"/>
        <c:axId val="552875096"/>
      </c:barChart>
      <c:catAx>
        <c:axId val="55286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096"/>
        <c:crosses val="autoZero"/>
        <c:auto val="1"/>
        <c:lblAlgn val="ctr"/>
        <c:lblOffset val="100"/>
        <c:noMultiLvlLbl val="0"/>
      </c:catAx>
      <c:valAx>
        <c:axId val="552875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0.77585446999999996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312"/>
        <c:axId val="552875488"/>
      </c:barChart>
      <c:catAx>
        <c:axId val="5528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5488"/>
        <c:crosses val="autoZero"/>
        <c:auto val="1"/>
        <c:lblAlgn val="ctr"/>
        <c:lblOffset val="100"/>
        <c:noMultiLvlLbl val="0"/>
      </c:catAx>
      <c:valAx>
        <c:axId val="55287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1020.8309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064"/>
        <c:axId val="554498456"/>
      </c:barChart>
      <c:catAx>
        <c:axId val="5544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8456"/>
        <c:crosses val="autoZero"/>
        <c:auto val="1"/>
        <c:lblAlgn val="ctr"/>
        <c:lblOffset val="100"/>
        <c:noMultiLvlLbl val="0"/>
      </c:catAx>
      <c:valAx>
        <c:axId val="55449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2174.1628000000001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5280"/>
        <c:axId val="555005672"/>
      </c:barChart>
      <c:catAx>
        <c:axId val="55500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5672"/>
        <c:crosses val="autoZero"/>
        <c:auto val="1"/>
        <c:lblAlgn val="ctr"/>
        <c:lblOffset val="100"/>
        <c:noMultiLvlLbl val="0"/>
      </c:catAx>
      <c:valAx>
        <c:axId val="55500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52.303226000000002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999792"/>
        <c:axId val="555004496"/>
      </c:barChart>
      <c:catAx>
        <c:axId val="55499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496"/>
        <c:crosses val="autoZero"/>
        <c:auto val="1"/>
        <c:lblAlgn val="ctr"/>
        <c:lblOffset val="100"/>
        <c:noMultiLvlLbl val="0"/>
      </c:catAx>
      <c:valAx>
        <c:axId val="555004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99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114.08018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4888"/>
        <c:axId val="555000184"/>
      </c:barChart>
      <c:catAx>
        <c:axId val="55500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184"/>
        <c:crosses val="autoZero"/>
        <c:auto val="1"/>
        <c:lblAlgn val="ctr"/>
        <c:lblOffset val="100"/>
        <c:noMultiLvlLbl val="0"/>
      </c:catAx>
      <c:valAx>
        <c:axId val="55500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8.8625144999999996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3712"/>
        <c:axId val="555000576"/>
      </c:barChart>
      <c:catAx>
        <c:axId val="5550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0576"/>
        <c:crosses val="autoZero"/>
        <c:auto val="1"/>
        <c:lblAlgn val="ctr"/>
        <c:lblOffset val="100"/>
        <c:noMultiLvlLbl val="0"/>
      </c:catAx>
      <c:valAx>
        <c:axId val="55500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804.63415999999995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360"/>
        <c:axId val="555004104"/>
      </c:barChart>
      <c:catAx>
        <c:axId val="55500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4104"/>
        <c:crosses val="autoZero"/>
        <c:auto val="1"/>
        <c:lblAlgn val="ctr"/>
        <c:lblOffset val="100"/>
        <c:noMultiLvlLbl val="0"/>
      </c:catAx>
      <c:valAx>
        <c:axId val="5550041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3.9619759999999997E-2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1752"/>
        <c:axId val="555002144"/>
      </c:barChart>
      <c:catAx>
        <c:axId val="55500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2144"/>
        <c:crosses val="autoZero"/>
        <c:auto val="1"/>
        <c:lblAlgn val="ctr"/>
        <c:lblOffset val="100"/>
        <c:noMultiLvlLbl val="0"/>
      </c:catAx>
      <c:valAx>
        <c:axId val="55500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3.0037634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002928"/>
        <c:axId val="555003320"/>
      </c:barChart>
      <c:catAx>
        <c:axId val="55500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003320"/>
        <c:crosses val="autoZero"/>
        <c:auto val="1"/>
        <c:lblAlgn val="ctr"/>
        <c:lblOffset val="100"/>
        <c:noMultiLvlLbl val="0"/>
      </c:catAx>
      <c:valAx>
        <c:axId val="555003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00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17.83493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6496"/>
        <c:axId val="554500024"/>
      </c:barChart>
      <c:catAx>
        <c:axId val="55449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500024"/>
        <c:crosses val="autoZero"/>
        <c:auto val="1"/>
        <c:lblAlgn val="ctr"/>
        <c:lblOffset val="100"/>
        <c:noMultiLvlLbl val="0"/>
      </c:catAx>
      <c:valAx>
        <c:axId val="554500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102.47651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1016"/>
        <c:axId val="555551408"/>
      </c:barChart>
      <c:catAx>
        <c:axId val="55555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408"/>
        <c:crosses val="autoZero"/>
        <c:auto val="1"/>
        <c:lblAlgn val="ctr"/>
        <c:lblOffset val="100"/>
        <c:noMultiLvlLbl val="0"/>
      </c:catAx>
      <c:valAx>
        <c:axId val="55555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84.034999999999997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52192"/>
        <c:axId val="555547488"/>
      </c:barChart>
      <c:catAx>
        <c:axId val="55555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7488"/>
        <c:crosses val="autoZero"/>
        <c:auto val="1"/>
        <c:lblAlgn val="ctr"/>
        <c:lblOffset val="100"/>
        <c:noMultiLvlLbl val="0"/>
      </c:catAx>
      <c:valAx>
        <c:axId val="55554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5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4.2460000000000004</c:v>
                </c:pt>
                <c:pt idx="1">
                  <c:v>14.952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4744"/>
        <c:axId val="555551800"/>
      </c:barChart>
      <c:catAx>
        <c:axId val="555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1800"/>
        <c:crosses val="autoZero"/>
        <c:auto val="1"/>
        <c:lblAlgn val="ctr"/>
        <c:lblOffset val="100"/>
        <c:noMultiLvlLbl val="0"/>
      </c:catAx>
      <c:valAx>
        <c:axId val="55555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9.2833749999999995</c:v>
                </c:pt>
                <c:pt idx="1">
                  <c:v>11.959854999999999</c:v>
                </c:pt>
                <c:pt idx="2">
                  <c:v>11.406763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425.79845999999998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6704"/>
        <c:axId val="555549840"/>
      </c:barChart>
      <c:catAx>
        <c:axId val="55554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9840"/>
        <c:crosses val="autoZero"/>
        <c:auto val="1"/>
        <c:lblAlgn val="ctr"/>
        <c:lblOffset val="100"/>
        <c:noMultiLvlLbl val="0"/>
      </c:catAx>
      <c:valAx>
        <c:axId val="555549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16.739657999999999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48272"/>
        <c:axId val="555548664"/>
      </c:barChart>
      <c:catAx>
        <c:axId val="55554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48664"/>
        <c:crosses val="autoZero"/>
        <c:auto val="1"/>
        <c:lblAlgn val="ctr"/>
        <c:lblOffset val="100"/>
        <c:noMultiLvlLbl val="0"/>
      </c:catAx>
      <c:valAx>
        <c:axId val="55554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73.236999999999995</c:v>
                </c:pt>
                <c:pt idx="1">
                  <c:v>10.31</c:v>
                </c:pt>
                <c:pt idx="2">
                  <c:v>16.452999999999999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49448"/>
        <c:axId val="555550232"/>
      </c:barChart>
      <c:catAx>
        <c:axId val="55554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50232"/>
        <c:crosses val="autoZero"/>
        <c:auto val="1"/>
        <c:lblAlgn val="ctr"/>
        <c:lblOffset val="100"/>
        <c:noMultiLvlLbl val="0"/>
      </c:catAx>
      <c:valAx>
        <c:axId val="55555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4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1648.2035000000001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2656"/>
        <c:axId val="552624616"/>
      </c:barChart>
      <c:catAx>
        <c:axId val="5526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4616"/>
        <c:crosses val="autoZero"/>
        <c:auto val="1"/>
        <c:lblAlgn val="ctr"/>
        <c:lblOffset val="100"/>
        <c:noMultiLvlLbl val="0"/>
      </c:catAx>
      <c:valAx>
        <c:axId val="552624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83.742909999999995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440"/>
        <c:axId val="552623048"/>
      </c:barChart>
      <c:catAx>
        <c:axId val="55262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3048"/>
        <c:crosses val="autoZero"/>
        <c:auto val="1"/>
        <c:lblAlgn val="ctr"/>
        <c:lblOffset val="100"/>
        <c:noMultiLvlLbl val="0"/>
      </c:catAx>
      <c:valAx>
        <c:axId val="552623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340.08704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3832"/>
        <c:axId val="552628536"/>
      </c:barChart>
      <c:catAx>
        <c:axId val="55262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8536"/>
        <c:crosses val="autoZero"/>
        <c:auto val="1"/>
        <c:lblAlgn val="ctr"/>
        <c:lblOffset val="100"/>
        <c:noMultiLvlLbl val="0"/>
      </c:catAx>
      <c:valAx>
        <c:axId val="552628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4.2908773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498848"/>
        <c:axId val="554499240"/>
      </c:barChart>
      <c:catAx>
        <c:axId val="55449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9240"/>
        <c:crosses val="autoZero"/>
        <c:auto val="1"/>
        <c:lblAlgn val="ctr"/>
        <c:lblOffset val="100"/>
        <c:noMultiLvlLbl val="0"/>
      </c:catAx>
      <c:valAx>
        <c:axId val="55449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4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2873.9513999999999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9712"/>
        <c:axId val="552625792"/>
      </c:barChart>
      <c:catAx>
        <c:axId val="55262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5792"/>
        <c:crosses val="autoZero"/>
        <c:auto val="1"/>
        <c:lblAlgn val="ctr"/>
        <c:lblOffset val="100"/>
        <c:noMultiLvlLbl val="0"/>
      </c:catAx>
      <c:valAx>
        <c:axId val="55262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11.197272999999999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4224"/>
        <c:axId val="552622264"/>
      </c:barChart>
      <c:catAx>
        <c:axId val="55262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2264"/>
        <c:crosses val="autoZero"/>
        <c:auto val="1"/>
        <c:lblAlgn val="ctr"/>
        <c:lblOffset val="100"/>
        <c:noMultiLvlLbl val="0"/>
      </c:catAx>
      <c:valAx>
        <c:axId val="55262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1.6690874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625400"/>
        <c:axId val="552626576"/>
      </c:barChart>
      <c:catAx>
        <c:axId val="55262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626576"/>
        <c:crosses val="autoZero"/>
        <c:auto val="1"/>
        <c:lblAlgn val="ctr"/>
        <c:lblOffset val="100"/>
        <c:noMultiLvlLbl val="0"/>
      </c:catAx>
      <c:valAx>
        <c:axId val="55262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62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136.34555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501592"/>
        <c:axId val="554495320"/>
      </c:barChart>
      <c:catAx>
        <c:axId val="55450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495320"/>
        <c:crosses val="autoZero"/>
        <c:auto val="1"/>
        <c:lblAlgn val="ctr"/>
        <c:lblOffset val="100"/>
        <c:noMultiLvlLbl val="0"/>
      </c:catAx>
      <c:valAx>
        <c:axId val="55449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50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1.2426349999999999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2352"/>
        <c:axId val="552873136"/>
      </c:barChart>
      <c:catAx>
        <c:axId val="55287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3136"/>
        <c:crosses val="autoZero"/>
        <c:auto val="1"/>
        <c:lblAlgn val="ctr"/>
        <c:lblOffset val="100"/>
        <c:noMultiLvlLbl val="0"/>
      </c:catAx>
      <c:valAx>
        <c:axId val="55287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12.389239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4704"/>
        <c:axId val="552870784"/>
      </c:barChart>
      <c:catAx>
        <c:axId val="55287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784"/>
        <c:crosses val="autoZero"/>
        <c:auto val="1"/>
        <c:lblAlgn val="ctr"/>
        <c:lblOffset val="100"/>
        <c:noMultiLvlLbl val="0"/>
      </c:catAx>
      <c:valAx>
        <c:axId val="55287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1.6690874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216"/>
        <c:axId val="552870392"/>
      </c:barChart>
      <c:catAx>
        <c:axId val="5528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0392"/>
        <c:crosses val="autoZero"/>
        <c:auto val="1"/>
        <c:lblAlgn val="ctr"/>
        <c:lblOffset val="100"/>
        <c:noMultiLvlLbl val="0"/>
      </c:catAx>
      <c:valAx>
        <c:axId val="55287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391.92853000000002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71960"/>
        <c:axId val="552868040"/>
      </c:barChart>
      <c:catAx>
        <c:axId val="55287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68040"/>
        <c:crosses val="autoZero"/>
        <c:auto val="1"/>
        <c:lblAlgn val="ctr"/>
        <c:lblOffset val="100"/>
        <c:noMultiLvlLbl val="0"/>
      </c:catAx>
      <c:valAx>
        <c:axId val="55286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7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7.386514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869608"/>
        <c:axId val="552871568"/>
      </c:barChart>
      <c:catAx>
        <c:axId val="55286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871568"/>
        <c:crosses val="autoZero"/>
        <c:auto val="1"/>
        <c:lblAlgn val="ctr"/>
        <c:lblOffset val="100"/>
        <c:noMultiLvlLbl val="0"/>
      </c:catAx>
      <c:valAx>
        <c:axId val="55287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86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신경희, ID : H1900991)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25일 13:32:24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1648.2035000000001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58.333350000000003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17.83493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73.236999999999995</v>
      </c>
      <c r="G8" s="59">
        <f>'DRIs DATA 입력'!G8</f>
        <v>10.31</v>
      </c>
      <c r="H8" s="59">
        <f>'DRIs DATA 입력'!H8</f>
        <v>16.452999999999999</v>
      </c>
      <c r="I8" s="46"/>
      <c r="J8" s="59" t="s">
        <v>216</v>
      </c>
      <c r="K8" s="59">
        <f>'DRIs DATA 입력'!K8</f>
        <v>4.2460000000000004</v>
      </c>
      <c r="L8" s="59">
        <f>'DRIs DATA 입력'!L8</f>
        <v>14.952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425.79845999999998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16.739657999999999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4.2908773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136.34555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83.742909999999995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1.2101715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1.2426349999999999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12.389239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1.6690874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391.92853000000002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7.386514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2.6625586000000001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0.77585446999999996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340.08704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1020.8309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2873.9513999999999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2174.1628000000001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52.303226000000002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114.08018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11.197272999999999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8.8625144999999996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804.63415999999995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3.9619759999999997E-2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3.0037634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102.47651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84.034999999999997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300</v>
      </c>
      <c r="B1" s="61" t="s">
        <v>334</v>
      </c>
      <c r="G1" s="62" t="s">
        <v>314</v>
      </c>
      <c r="H1" s="61" t="s">
        <v>335</v>
      </c>
    </row>
    <row r="3" spans="1:27" x14ac:dyDescent="0.3">
      <c r="A3" s="68" t="s">
        <v>292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315</v>
      </c>
      <c r="B4" s="67"/>
      <c r="C4" s="67"/>
      <c r="E4" s="69" t="s">
        <v>301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302</v>
      </c>
      <c r="V4" s="67"/>
      <c r="W4" s="67"/>
      <c r="X4" s="67"/>
      <c r="Y4" s="67"/>
      <c r="Z4" s="67"/>
    </row>
    <row r="5" spans="1:27" x14ac:dyDescent="0.3">
      <c r="A5" s="65"/>
      <c r="B5" s="65" t="s">
        <v>277</v>
      </c>
      <c r="C5" s="65" t="s">
        <v>303</v>
      </c>
      <c r="E5" s="65"/>
      <c r="F5" s="65" t="s">
        <v>50</v>
      </c>
      <c r="G5" s="65" t="s">
        <v>316</v>
      </c>
      <c r="H5" s="65" t="s">
        <v>46</v>
      </c>
      <c r="J5" s="65"/>
      <c r="K5" s="65" t="s">
        <v>278</v>
      </c>
      <c r="L5" s="65" t="s">
        <v>304</v>
      </c>
      <c r="N5" s="65"/>
      <c r="O5" s="65" t="s">
        <v>279</v>
      </c>
      <c r="P5" s="65" t="s">
        <v>318</v>
      </c>
      <c r="Q5" s="65" t="s">
        <v>305</v>
      </c>
      <c r="R5" s="65" t="s">
        <v>317</v>
      </c>
      <c r="S5" s="65" t="s">
        <v>303</v>
      </c>
      <c r="U5" s="65"/>
      <c r="V5" s="65" t="s">
        <v>279</v>
      </c>
      <c r="W5" s="65" t="s">
        <v>318</v>
      </c>
      <c r="X5" s="65" t="s">
        <v>305</v>
      </c>
      <c r="Y5" s="65" t="s">
        <v>317</v>
      </c>
      <c r="Z5" s="65" t="s">
        <v>303</v>
      </c>
    </row>
    <row r="6" spans="1:27" x14ac:dyDescent="0.3">
      <c r="A6" s="65" t="s">
        <v>315</v>
      </c>
      <c r="B6" s="65">
        <v>1800</v>
      </c>
      <c r="C6" s="65">
        <v>1648.2035000000001</v>
      </c>
      <c r="E6" s="65" t="s">
        <v>319</v>
      </c>
      <c r="F6" s="65">
        <v>55</v>
      </c>
      <c r="G6" s="65">
        <v>15</v>
      </c>
      <c r="H6" s="65">
        <v>7</v>
      </c>
      <c r="J6" s="65" t="s">
        <v>319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58.333350000000003</v>
      </c>
      <c r="U6" s="65" t="s">
        <v>280</v>
      </c>
      <c r="V6" s="65">
        <v>0</v>
      </c>
      <c r="W6" s="65">
        <v>0</v>
      </c>
      <c r="X6" s="65">
        <v>20</v>
      </c>
      <c r="Y6" s="65">
        <v>0</v>
      </c>
      <c r="Z6" s="65">
        <v>17.83493</v>
      </c>
    </row>
    <row r="7" spans="1:27" x14ac:dyDescent="0.3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 x14ac:dyDescent="0.3">
      <c r="E8" s="65" t="s">
        <v>320</v>
      </c>
      <c r="F8" s="65">
        <v>73.236999999999995</v>
      </c>
      <c r="G8" s="65">
        <v>10.31</v>
      </c>
      <c r="H8" s="65">
        <v>16.452999999999999</v>
      </c>
      <c r="J8" s="65" t="s">
        <v>320</v>
      </c>
      <c r="K8" s="65">
        <v>4.2460000000000004</v>
      </c>
      <c r="L8" s="65">
        <v>14.952</v>
      </c>
    </row>
    <row r="13" spans="1:27" x14ac:dyDescent="0.3">
      <c r="A13" s="66" t="s">
        <v>281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307</v>
      </c>
      <c r="B14" s="67"/>
      <c r="C14" s="67"/>
      <c r="D14" s="67"/>
      <c r="E14" s="67"/>
      <c r="F14" s="67"/>
      <c r="H14" s="67" t="s">
        <v>282</v>
      </c>
      <c r="I14" s="67"/>
      <c r="J14" s="67"/>
      <c r="K14" s="67"/>
      <c r="L14" s="67"/>
      <c r="M14" s="67"/>
      <c r="O14" s="67" t="s">
        <v>294</v>
      </c>
      <c r="P14" s="67"/>
      <c r="Q14" s="67"/>
      <c r="R14" s="67"/>
      <c r="S14" s="67"/>
      <c r="T14" s="67"/>
      <c r="V14" s="67" t="s">
        <v>295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318</v>
      </c>
      <c r="D15" s="65" t="s">
        <v>305</v>
      </c>
      <c r="E15" s="65" t="s">
        <v>317</v>
      </c>
      <c r="F15" s="65" t="s">
        <v>303</v>
      </c>
      <c r="H15" s="65"/>
      <c r="I15" s="65" t="s">
        <v>279</v>
      </c>
      <c r="J15" s="65" t="s">
        <v>318</v>
      </c>
      <c r="K15" s="65" t="s">
        <v>305</v>
      </c>
      <c r="L15" s="65" t="s">
        <v>317</v>
      </c>
      <c r="M15" s="65" t="s">
        <v>303</v>
      </c>
      <c r="O15" s="65"/>
      <c r="P15" s="65" t="s">
        <v>279</v>
      </c>
      <c r="Q15" s="65" t="s">
        <v>318</v>
      </c>
      <c r="R15" s="65" t="s">
        <v>305</v>
      </c>
      <c r="S15" s="65" t="s">
        <v>317</v>
      </c>
      <c r="T15" s="65" t="s">
        <v>303</v>
      </c>
      <c r="V15" s="65"/>
      <c r="W15" s="65" t="s">
        <v>279</v>
      </c>
      <c r="X15" s="65" t="s">
        <v>318</v>
      </c>
      <c r="Y15" s="65" t="s">
        <v>305</v>
      </c>
      <c r="Z15" s="65" t="s">
        <v>317</v>
      </c>
      <c r="AA15" s="65" t="s">
        <v>303</v>
      </c>
    </row>
    <row r="16" spans="1:27" x14ac:dyDescent="0.3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425.79845999999998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16.739657999999999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4.2908773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136.34555</v>
      </c>
    </row>
    <row r="23" spans="1:62" x14ac:dyDescent="0.3">
      <c r="A23" s="66" t="s">
        <v>283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296</v>
      </c>
      <c r="I24" s="67"/>
      <c r="J24" s="67"/>
      <c r="K24" s="67"/>
      <c r="L24" s="67"/>
      <c r="M24" s="67"/>
      <c r="O24" s="67" t="s">
        <v>321</v>
      </c>
      <c r="P24" s="67"/>
      <c r="Q24" s="67"/>
      <c r="R24" s="67"/>
      <c r="S24" s="67"/>
      <c r="T24" s="67"/>
      <c r="V24" s="67" t="s">
        <v>322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323</v>
      </c>
      <c r="AK24" s="67"/>
      <c r="AL24" s="67"/>
      <c r="AM24" s="67"/>
      <c r="AN24" s="67"/>
      <c r="AO24" s="67"/>
      <c r="AQ24" s="67" t="s">
        <v>324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284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318</v>
      </c>
      <c r="D25" s="65" t="s">
        <v>305</v>
      </c>
      <c r="E25" s="65" t="s">
        <v>317</v>
      </c>
      <c r="F25" s="65" t="s">
        <v>303</v>
      </c>
      <c r="H25" s="65"/>
      <c r="I25" s="65" t="s">
        <v>279</v>
      </c>
      <c r="J25" s="65" t="s">
        <v>318</v>
      </c>
      <c r="K25" s="65" t="s">
        <v>305</v>
      </c>
      <c r="L25" s="65" t="s">
        <v>317</v>
      </c>
      <c r="M25" s="65" t="s">
        <v>303</v>
      </c>
      <c r="O25" s="65"/>
      <c r="P25" s="65" t="s">
        <v>279</v>
      </c>
      <c r="Q25" s="65" t="s">
        <v>318</v>
      </c>
      <c r="R25" s="65" t="s">
        <v>305</v>
      </c>
      <c r="S25" s="65" t="s">
        <v>317</v>
      </c>
      <c r="T25" s="65" t="s">
        <v>303</v>
      </c>
      <c r="V25" s="65"/>
      <c r="W25" s="65" t="s">
        <v>279</v>
      </c>
      <c r="X25" s="65" t="s">
        <v>318</v>
      </c>
      <c r="Y25" s="65" t="s">
        <v>305</v>
      </c>
      <c r="Z25" s="65" t="s">
        <v>317</v>
      </c>
      <c r="AA25" s="65" t="s">
        <v>303</v>
      </c>
      <c r="AC25" s="65"/>
      <c r="AD25" s="65" t="s">
        <v>279</v>
      </c>
      <c r="AE25" s="65" t="s">
        <v>318</v>
      </c>
      <c r="AF25" s="65" t="s">
        <v>305</v>
      </c>
      <c r="AG25" s="65" t="s">
        <v>317</v>
      </c>
      <c r="AH25" s="65" t="s">
        <v>303</v>
      </c>
      <c r="AJ25" s="65"/>
      <c r="AK25" s="65" t="s">
        <v>279</v>
      </c>
      <c r="AL25" s="65" t="s">
        <v>318</v>
      </c>
      <c r="AM25" s="65" t="s">
        <v>305</v>
      </c>
      <c r="AN25" s="65" t="s">
        <v>317</v>
      </c>
      <c r="AO25" s="65" t="s">
        <v>303</v>
      </c>
      <c r="AQ25" s="65"/>
      <c r="AR25" s="65" t="s">
        <v>279</v>
      </c>
      <c r="AS25" s="65" t="s">
        <v>318</v>
      </c>
      <c r="AT25" s="65" t="s">
        <v>305</v>
      </c>
      <c r="AU25" s="65" t="s">
        <v>317</v>
      </c>
      <c r="AV25" s="65" t="s">
        <v>303</v>
      </c>
      <c r="AX25" s="65"/>
      <c r="AY25" s="65" t="s">
        <v>279</v>
      </c>
      <c r="AZ25" s="65" t="s">
        <v>318</v>
      </c>
      <c r="BA25" s="65" t="s">
        <v>305</v>
      </c>
      <c r="BB25" s="65" t="s">
        <v>317</v>
      </c>
      <c r="BC25" s="65" t="s">
        <v>303</v>
      </c>
      <c r="BE25" s="65"/>
      <c r="BF25" s="65" t="s">
        <v>279</v>
      </c>
      <c r="BG25" s="65" t="s">
        <v>318</v>
      </c>
      <c r="BH25" s="65" t="s">
        <v>305</v>
      </c>
      <c r="BI25" s="65" t="s">
        <v>317</v>
      </c>
      <c r="BJ25" s="65" t="s">
        <v>303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83.742909999999995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1.2101715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1.2426349999999999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12.389239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1.6690874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391.92853000000002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7.386514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2.6625586000000001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0.77585446999999996</v>
      </c>
    </row>
    <row r="33" spans="1:68" x14ac:dyDescent="0.3">
      <c r="A33" s="66" t="s">
        <v>285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297</v>
      </c>
      <c r="I34" s="67"/>
      <c r="J34" s="67"/>
      <c r="K34" s="67"/>
      <c r="L34" s="67"/>
      <c r="M34" s="67"/>
      <c r="O34" s="67" t="s">
        <v>327</v>
      </c>
      <c r="P34" s="67"/>
      <c r="Q34" s="67"/>
      <c r="R34" s="67"/>
      <c r="S34" s="67"/>
      <c r="T34" s="67"/>
      <c r="V34" s="67" t="s">
        <v>328</v>
      </c>
      <c r="W34" s="67"/>
      <c r="X34" s="67"/>
      <c r="Y34" s="67"/>
      <c r="Z34" s="67"/>
      <c r="AA34" s="67"/>
      <c r="AC34" s="67" t="s">
        <v>329</v>
      </c>
      <c r="AD34" s="67"/>
      <c r="AE34" s="67"/>
      <c r="AF34" s="67"/>
      <c r="AG34" s="67"/>
      <c r="AH34" s="67"/>
      <c r="AJ34" s="67" t="s">
        <v>311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318</v>
      </c>
      <c r="D35" s="65" t="s">
        <v>305</v>
      </c>
      <c r="E35" s="65" t="s">
        <v>317</v>
      </c>
      <c r="F35" s="65" t="s">
        <v>303</v>
      </c>
      <c r="H35" s="65"/>
      <c r="I35" s="65" t="s">
        <v>279</v>
      </c>
      <c r="J35" s="65" t="s">
        <v>318</v>
      </c>
      <c r="K35" s="65" t="s">
        <v>305</v>
      </c>
      <c r="L35" s="65" t="s">
        <v>317</v>
      </c>
      <c r="M35" s="65" t="s">
        <v>303</v>
      </c>
      <c r="O35" s="65"/>
      <c r="P35" s="65" t="s">
        <v>279</v>
      </c>
      <c r="Q35" s="65" t="s">
        <v>318</v>
      </c>
      <c r="R35" s="65" t="s">
        <v>305</v>
      </c>
      <c r="S35" s="65" t="s">
        <v>317</v>
      </c>
      <c r="T35" s="65" t="s">
        <v>303</v>
      </c>
      <c r="V35" s="65"/>
      <c r="W35" s="65" t="s">
        <v>279</v>
      </c>
      <c r="X35" s="65" t="s">
        <v>318</v>
      </c>
      <c r="Y35" s="65" t="s">
        <v>305</v>
      </c>
      <c r="Z35" s="65" t="s">
        <v>317</v>
      </c>
      <c r="AA35" s="65" t="s">
        <v>303</v>
      </c>
      <c r="AC35" s="65"/>
      <c r="AD35" s="65" t="s">
        <v>279</v>
      </c>
      <c r="AE35" s="65" t="s">
        <v>318</v>
      </c>
      <c r="AF35" s="65" t="s">
        <v>305</v>
      </c>
      <c r="AG35" s="65" t="s">
        <v>317</v>
      </c>
      <c r="AH35" s="65" t="s">
        <v>303</v>
      </c>
      <c r="AJ35" s="65"/>
      <c r="AK35" s="65" t="s">
        <v>279</v>
      </c>
      <c r="AL35" s="65" t="s">
        <v>318</v>
      </c>
      <c r="AM35" s="65" t="s">
        <v>305</v>
      </c>
      <c r="AN35" s="65" t="s">
        <v>317</v>
      </c>
      <c r="AO35" s="65" t="s">
        <v>303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340.08704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1020.8309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2873.9513999999999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2174.1628000000001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52.303226000000002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114.08018</v>
      </c>
    </row>
    <row r="43" spans="1:68" x14ac:dyDescent="0.3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286</v>
      </c>
      <c r="B44" s="67"/>
      <c r="C44" s="67"/>
      <c r="D44" s="67"/>
      <c r="E44" s="67"/>
      <c r="F44" s="67"/>
      <c r="H44" s="67" t="s">
        <v>287</v>
      </c>
      <c r="I44" s="67"/>
      <c r="J44" s="67"/>
      <c r="K44" s="67"/>
      <c r="L44" s="67"/>
      <c r="M44" s="67"/>
      <c r="O44" s="67" t="s">
        <v>312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288</v>
      </c>
      <c r="AD44" s="67"/>
      <c r="AE44" s="67"/>
      <c r="AF44" s="67"/>
      <c r="AG44" s="67"/>
      <c r="AH44" s="67"/>
      <c r="AJ44" s="67" t="s">
        <v>298</v>
      </c>
      <c r="AK44" s="67"/>
      <c r="AL44" s="67"/>
      <c r="AM44" s="67"/>
      <c r="AN44" s="67"/>
      <c r="AO44" s="67"/>
      <c r="AQ44" s="67" t="s">
        <v>299</v>
      </c>
      <c r="AR44" s="67"/>
      <c r="AS44" s="67"/>
      <c r="AT44" s="67"/>
      <c r="AU44" s="67"/>
      <c r="AV44" s="67"/>
      <c r="AX44" s="67" t="s">
        <v>289</v>
      </c>
      <c r="AY44" s="67"/>
      <c r="AZ44" s="67"/>
      <c r="BA44" s="67"/>
      <c r="BB44" s="67"/>
      <c r="BC44" s="67"/>
      <c r="BE44" s="67" t="s">
        <v>290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318</v>
      </c>
      <c r="D45" s="65" t="s">
        <v>305</v>
      </c>
      <c r="E45" s="65" t="s">
        <v>317</v>
      </c>
      <c r="F45" s="65" t="s">
        <v>303</v>
      </c>
      <c r="H45" s="65"/>
      <c r="I45" s="65" t="s">
        <v>279</v>
      </c>
      <c r="J45" s="65" t="s">
        <v>318</v>
      </c>
      <c r="K45" s="65" t="s">
        <v>305</v>
      </c>
      <c r="L45" s="65" t="s">
        <v>317</v>
      </c>
      <c r="M45" s="65" t="s">
        <v>303</v>
      </c>
      <c r="O45" s="65"/>
      <c r="P45" s="65" t="s">
        <v>279</v>
      </c>
      <c r="Q45" s="65" t="s">
        <v>318</v>
      </c>
      <c r="R45" s="65" t="s">
        <v>305</v>
      </c>
      <c r="S45" s="65" t="s">
        <v>317</v>
      </c>
      <c r="T45" s="65" t="s">
        <v>303</v>
      </c>
      <c r="V45" s="65"/>
      <c r="W45" s="65" t="s">
        <v>279</v>
      </c>
      <c r="X45" s="65" t="s">
        <v>318</v>
      </c>
      <c r="Y45" s="65" t="s">
        <v>305</v>
      </c>
      <c r="Z45" s="65" t="s">
        <v>317</v>
      </c>
      <c r="AA45" s="65" t="s">
        <v>303</v>
      </c>
      <c r="AC45" s="65"/>
      <c r="AD45" s="65" t="s">
        <v>279</v>
      </c>
      <c r="AE45" s="65" t="s">
        <v>318</v>
      </c>
      <c r="AF45" s="65" t="s">
        <v>305</v>
      </c>
      <c r="AG45" s="65" t="s">
        <v>317</v>
      </c>
      <c r="AH45" s="65" t="s">
        <v>303</v>
      </c>
      <c r="AJ45" s="65"/>
      <c r="AK45" s="65" t="s">
        <v>279</v>
      </c>
      <c r="AL45" s="65" t="s">
        <v>318</v>
      </c>
      <c r="AM45" s="65" t="s">
        <v>305</v>
      </c>
      <c r="AN45" s="65" t="s">
        <v>317</v>
      </c>
      <c r="AO45" s="65" t="s">
        <v>303</v>
      </c>
      <c r="AQ45" s="65"/>
      <c r="AR45" s="65" t="s">
        <v>279</v>
      </c>
      <c r="AS45" s="65" t="s">
        <v>318</v>
      </c>
      <c r="AT45" s="65" t="s">
        <v>305</v>
      </c>
      <c r="AU45" s="65" t="s">
        <v>317</v>
      </c>
      <c r="AV45" s="65" t="s">
        <v>303</v>
      </c>
      <c r="AX45" s="65"/>
      <c r="AY45" s="65" t="s">
        <v>279</v>
      </c>
      <c r="AZ45" s="65" t="s">
        <v>318</v>
      </c>
      <c r="BA45" s="65" t="s">
        <v>305</v>
      </c>
      <c r="BB45" s="65" t="s">
        <v>317</v>
      </c>
      <c r="BC45" s="65" t="s">
        <v>303</v>
      </c>
      <c r="BE45" s="65"/>
      <c r="BF45" s="65" t="s">
        <v>279</v>
      </c>
      <c r="BG45" s="65" t="s">
        <v>318</v>
      </c>
      <c r="BH45" s="65" t="s">
        <v>305</v>
      </c>
      <c r="BI45" s="65" t="s">
        <v>317</v>
      </c>
      <c r="BJ45" s="65" t="s">
        <v>303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11.197272999999999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8.8625144999999996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804.63415999999995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3.9619759999999997E-2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3.0037634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102.47651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84.034999999999997</v>
      </c>
      <c r="AX46" s="65" t="s">
        <v>332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333</v>
      </c>
      <c r="D2" s="61">
        <v>62</v>
      </c>
      <c r="E2" s="61">
        <v>1648.2035000000001</v>
      </c>
      <c r="F2" s="61">
        <v>259.66000000000003</v>
      </c>
      <c r="G2" s="61">
        <v>36.553879999999999</v>
      </c>
      <c r="H2" s="61">
        <v>20.986677</v>
      </c>
      <c r="I2" s="61">
        <v>15.567202999999999</v>
      </c>
      <c r="J2" s="61">
        <v>58.333350000000003</v>
      </c>
      <c r="K2" s="61">
        <v>31.182390000000002</v>
      </c>
      <c r="L2" s="61">
        <v>27.150960000000001</v>
      </c>
      <c r="M2" s="61">
        <v>17.83493</v>
      </c>
      <c r="N2" s="61">
        <v>2.6480782</v>
      </c>
      <c r="O2" s="61">
        <v>9.3698960000000007</v>
      </c>
      <c r="P2" s="61">
        <v>684.10297000000003</v>
      </c>
      <c r="Q2" s="61">
        <v>15.035064999999999</v>
      </c>
      <c r="R2" s="61">
        <v>425.79845999999998</v>
      </c>
      <c r="S2" s="61">
        <v>110.22645</v>
      </c>
      <c r="T2" s="61">
        <v>3786.8606</v>
      </c>
      <c r="U2" s="61">
        <v>4.2908773</v>
      </c>
      <c r="V2" s="61">
        <v>16.739657999999999</v>
      </c>
      <c r="W2" s="61">
        <v>136.34555</v>
      </c>
      <c r="X2" s="61">
        <v>83.742909999999995</v>
      </c>
      <c r="Y2" s="61">
        <v>1.2101715</v>
      </c>
      <c r="Z2" s="61">
        <v>1.2426349999999999</v>
      </c>
      <c r="AA2" s="61">
        <v>12.389239</v>
      </c>
      <c r="AB2" s="61">
        <v>1.6690874</v>
      </c>
      <c r="AC2" s="61">
        <v>391.92853000000002</v>
      </c>
      <c r="AD2" s="61">
        <v>7.386514</v>
      </c>
      <c r="AE2" s="61">
        <v>2.6625586000000001</v>
      </c>
      <c r="AF2" s="61">
        <v>0.77585446999999996</v>
      </c>
      <c r="AG2" s="61">
        <v>340.08704</v>
      </c>
      <c r="AH2" s="61">
        <v>210.40646000000001</v>
      </c>
      <c r="AI2" s="61">
        <v>129.68056000000001</v>
      </c>
      <c r="AJ2" s="61">
        <v>1020.8309</v>
      </c>
      <c r="AK2" s="61">
        <v>2873.9513999999999</v>
      </c>
      <c r="AL2" s="61">
        <v>52.303226000000002</v>
      </c>
      <c r="AM2" s="61">
        <v>2174.1628000000001</v>
      </c>
      <c r="AN2" s="61">
        <v>114.08018</v>
      </c>
      <c r="AO2" s="61">
        <v>11.197272999999999</v>
      </c>
      <c r="AP2" s="61">
        <v>7.6511582999999996</v>
      </c>
      <c r="AQ2" s="61">
        <v>3.5461141999999999</v>
      </c>
      <c r="AR2" s="61">
        <v>8.8625144999999996</v>
      </c>
      <c r="AS2" s="61">
        <v>804.63415999999995</v>
      </c>
      <c r="AT2" s="61">
        <v>3.9619759999999997E-2</v>
      </c>
      <c r="AU2" s="61">
        <v>3.0037634</v>
      </c>
      <c r="AV2" s="61">
        <v>102.47651</v>
      </c>
      <c r="AW2" s="61">
        <v>84.034999999999997</v>
      </c>
      <c r="AX2" s="61">
        <v>0.13429153999999999</v>
      </c>
      <c r="AY2" s="61">
        <v>0.77280426000000002</v>
      </c>
      <c r="AZ2" s="61">
        <v>395.37441999999999</v>
      </c>
      <c r="BA2" s="61">
        <v>32.661239999999999</v>
      </c>
      <c r="BB2" s="61">
        <v>9.2833749999999995</v>
      </c>
      <c r="BC2" s="61">
        <v>11.959854999999999</v>
      </c>
      <c r="BD2" s="61">
        <v>11.406763</v>
      </c>
      <c r="BE2" s="61">
        <v>0.75120229999999999</v>
      </c>
      <c r="BF2" s="61">
        <v>3.0107632</v>
      </c>
      <c r="BG2" s="61">
        <v>1.1518281E-3</v>
      </c>
      <c r="BH2" s="61">
        <v>5.7950405999999998E-3</v>
      </c>
      <c r="BI2" s="61">
        <v>5.5775152999999996E-3</v>
      </c>
      <c r="BJ2" s="61">
        <v>3.4761253999999998E-2</v>
      </c>
      <c r="BK2" s="61">
        <v>8.8602166000000004E-5</v>
      </c>
      <c r="BL2" s="61">
        <v>0.11822303000000001</v>
      </c>
      <c r="BM2" s="61">
        <v>1.7347592999999999</v>
      </c>
      <c r="BN2" s="61">
        <v>0.29248157000000002</v>
      </c>
      <c r="BO2" s="61">
        <v>36.408499999999997</v>
      </c>
      <c r="BP2" s="61">
        <v>5.3393725999999999</v>
      </c>
      <c r="BQ2" s="61">
        <v>11.829544</v>
      </c>
      <c r="BR2" s="61">
        <v>51.487904</v>
      </c>
      <c r="BS2" s="61">
        <v>25.60294</v>
      </c>
      <c r="BT2" s="61">
        <v>3.4994953</v>
      </c>
      <c r="BU2" s="61">
        <v>6.0039870000000002E-2</v>
      </c>
      <c r="BV2" s="61">
        <v>5.3009050000000002E-2</v>
      </c>
      <c r="BW2" s="61">
        <v>0.30766850000000001</v>
      </c>
      <c r="BX2" s="61">
        <v>1.0073878999999999</v>
      </c>
      <c r="BY2" s="61">
        <v>0.13017799999999999</v>
      </c>
      <c r="BZ2" s="61">
        <v>5.1723735000000005E-4</v>
      </c>
      <c r="CA2" s="61">
        <v>1.4522476</v>
      </c>
      <c r="CB2" s="61">
        <v>2.8758397000000002E-2</v>
      </c>
      <c r="CC2" s="61">
        <v>0.19336724</v>
      </c>
      <c r="CD2" s="61">
        <v>1.8808389999999999</v>
      </c>
      <c r="CE2" s="61">
        <v>4.6002380000000002E-2</v>
      </c>
      <c r="CF2" s="61">
        <v>0.37813439999999998</v>
      </c>
      <c r="CG2" s="61">
        <v>4.9500000000000003E-7</v>
      </c>
      <c r="CH2" s="61">
        <v>4.6657364999999999E-2</v>
      </c>
      <c r="CI2" s="61">
        <v>2.5328759999999999E-3</v>
      </c>
      <c r="CJ2" s="61">
        <v>4.1470750000000001</v>
      </c>
      <c r="CK2" s="61">
        <v>1.2077592E-2</v>
      </c>
      <c r="CL2" s="61">
        <v>1.0247520999999999</v>
      </c>
      <c r="CM2" s="61">
        <v>1.8017707999999999</v>
      </c>
      <c r="CN2" s="61">
        <v>1759.5323000000001</v>
      </c>
      <c r="CO2" s="61">
        <v>3036.6869999999999</v>
      </c>
      <c r="CP2" s="61">
        <v>1710.3363999999999</v>
      </c>
      <c r="CQ2" s="61">
        <v>685.83069999999998</v>
      </c>
      <c r="CR2" s="61">
        <v>369.05243000000002</v>
      </c>
      <c r="CS2" s="61">
        <v>362.90379999999999</v>
      </c>
      <c r="CT2" s="61">
        <v>1729.5944999999999</v>
      </c>
      <c r="CU2" s="61">
        <v>995.38750000000005</v>
      </c>
      <c r="CV2" s="61">
        <v>1110.4970000000001</v>
      </c>
      <c r="CW2" s="61">
        <v>1116.22</v>
      </c>
      <c r="CX2" s="61">
        <v>319.36869999999999</v>
      </c>
      <c r="CY2" s="61">
        <v>2305.4463000000001</v>
      </c>
      <c r="CZ2" s="61">
        <v>982.57590000000005</v>
      </c>
      <c r="DA2" s="61">
        <v>2567.9548</v>
      </c>
      <c r="DB2" s="61">
        <v>2523.2042999999999</v>
      </c>
      <c r="DC2" s="61">
        <v>3355.88</v>
      </c>
      <c r="DD2" s="61">
        <v>5712.241</v>
      </c>
      <c r="DE2" s="61">
        <v>1156.7366999999999</v>
      </c>
      <c r="DF2" s="61">
        <v>2805.8242</v>
      </c>
      <c r="DG2" s="61">
        <v>1274.4447</v>
      </c>
      <c r="DH2" s="61">
        <v>87.030150000000006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32.661239999999999</v>
      </c>
      <c r="B6">
        <f>BB2</f>
        <v>9.2833749999999995</v>
      </c>
      <c r="C6">
        <f>BC2</f>
        <v>11.959854999999999</v>
      </c>
      <c r="D6">
        <f>BD2</f>
        <v>11.406763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21670</v>
      </c>
      <c r="C2" s="56">
        <f ca="1">YEAR(TODAY())-YEAR(B2)+IF(TODAY()&gt;=DATE(YEAR(TODAY()),MONTH(B2),DAY(B2)),0,-1)</f>
        <v>62</v>
      </c>
      <c r="E2" s="52">
        <v>147.1</v>
      </c>
      <c r="F2" s="53" t="s">
        <v>39</v>
      </c>
      <c r="G2" s="52">
        <v>56.4</v>
      </c>
      <c r="H2" s="51" t="s">
        <v>41</v>
      </c>
      <c r="I2" s="72">
        <f>ROUND(G3/E3^2,1)</f>
        <v>26.1</v>
      </c>
    </row>
    <row r="3" spans="1:9" x14ac:dyDescent="0.3">
      <c r="E3" s="51">
        <f>E2/100</f>
        <v>1.4709999999999999</v>
      </c>
      <c r="F3" s="51" t="s">
        <v>40</v>
      </c>
      <c r="G3" s="51">
        <f>G2</f>
        <v>56.4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신경희, ID : H1900991)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25일 13:32:24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W18" sqref="W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44524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147.1</v>
      </c>
      <c r="L12" s="124"/>
      <c r="M12" s="117">
        <f>'개인정보 및 신체계측 입력'!G2</f>
        <v>56.4</v>
      </c>
      <c r="N12" s="118"/>
      <c r="O12" s="113" t="s">
        <v>271</v>
      </c>
      <c r="P12" s="107"/>
      <c r="Q12" s="90">
        <f>'개인정보 및 신체계측 입력'!I2</f>
        <v>26.1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신경희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73.236999999999995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10.31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16.452999999999999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1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15</v>
      </c>
      <c r="L71" s="36" t="s">
        <v>53</v>
      </c>
      <c r="M71" s="36">
        <f>ROUND('DRIs DATA'!K8,1)</f>
        <v>4.2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56.77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139.5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83.74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111.27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42.51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191.6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111.97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2021-11-25T05:46:22Z</dcterms:modified>
</cp:coreProperties>
</file>