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<sst xmlns="http://schemas.openxmlformats.org/spreadsheetml/2006/main" count="692" uniqueCount="338">
  <si>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</si>
  <si>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</si>
  <si>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</si>
  <si>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</si>
  <si>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</si>
  <si>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</si>
  <si>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</si>
  <si>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</si>
  <si>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</si>
  <si>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</si>
  <si>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</si>
  <si>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</si>
  <si>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</si>
  <si>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</si>
  <si>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</si>
  <si>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</si>
  <si>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</si>
  <si>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</si>
  <si>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</si>
  <si>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</si>
  <si>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</si>
  <si>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</si>
  <si>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</si>
  <si>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</si>
  <si>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</si>
  <si>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</si>
  <si>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</si>
  <si>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</si>
  <si>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</si>
  <si>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</si>
  <si>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</si>
  <si>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</si>
  <si>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</si>
  <si>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</si>
  <si>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</si>
  <si>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</si>
  <si>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</si>
  <si>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</si>
  <si>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</si>
  <si>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</si>
  <si>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</si>
  <si>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</si>
  <si>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</si>
  <si>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</si>
  <si>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</si>
  <si>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</si>
  <si>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</si>
  <si>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</si>
  <si>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</si>
  <si>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</si>
  <si>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</si>
  <si>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</si>
  <si>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</si>
  <si>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</si>
  <si>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</si>
  <si>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</si>
  <si>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</si>
  <si>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</si>
  <si>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</si>
  <si>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</si>
  <si>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</si>
  <si>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</si>
  <si>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</si>
  <si>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</si>
  <si>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</si>
  <si>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</si>
  <si>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</si>
  <si>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</si>
  <si>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</si>
  <si>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</si>
  <si>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</si>
  <si>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</si>
  <si>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</si>
  <si>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</si>
  <si>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</si>
  <si>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</si>
  <si>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</si>
  <si>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</si>
  <si>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</si>
  <si>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</si>
  <si>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</si>
  <si>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</si>
  <si>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</si>
  <si>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</si>
  <si>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</si>
  <si>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</si>
  <si>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</si>
  <si>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</si>
  <si>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</si>
  <si>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</si>
  <si>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</si>
  <si>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</si>
  <si>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</si>
  <si>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</si>
  <si>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</si>
  <si>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</si>
  <si>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</si>
  <si>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</si>
  <si>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</si>
  <si>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</si>
  <si>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</si>
  <si>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</si>
  <si>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</si>
  <si>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</si>
  <si>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</si>
  <si>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</si>
  <si>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</si>
  <si>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</si>
  <si>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</si>
  <si>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</si>
  <si>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</si>
  <si>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</si>
  <si>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</si>
  <si>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</si>
  <si>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</si>
  <si>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</si>
  <si>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</si>
  <si>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</si>
  <si>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</si>
  <si>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</si>
  <si>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</si>
  <si>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</si>
  <si>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</si>
  <si>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</si>
  <si>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</si>
  <si>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</si>
  <si>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</si>
  <si>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</si>
  <si>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</si>
  <si>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</si>
  <si>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</si>
  <si>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</si>
  <si>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</si>
  <si>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</si>
  <si>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</si>
  <si>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</si>
  <si>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</si>
  <si>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</si>
  <si>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</si>
  <si>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</si>
  <si>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</si>
  <si>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</si>
  <si>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</si>
  <si>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</si>
  <si>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</si>
  <si>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</si>
  <si>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</si>
  <si>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</si>
  <si>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</si>
  <si>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</si>
  <si>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</si>
  <si>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</si>
  <si>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</si>
  <si>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</si>
  <si>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</si>
  <si>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</si>
  <si>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</si>
  <si>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</si>
  <si>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</si>
  <si>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</si>
  <si>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</si>
  <si>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</si>
  <si>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</si>
  <si>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</si>
  <si>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</si>
  <si>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</si>
  <si>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</si>
  <si>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</si>
  <si>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</si>
  <si>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</si>
  <si>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</si>
  <si>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</si>
  <si>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</si>
  <si>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</si>
  <si>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</si>
  <si>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</si>
  <si>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</si>
  <si>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</si>
  <si>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</si>
  <si>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</si>
  <si>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</si>
  <si>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</si>
  <si>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</si>
  <si>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</si>
  <si>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</si>
  <si>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</si>
  <si>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</si>
  <si>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</si>
  <si>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</si>
  <si>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</si>
  <si>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</si>
  <si>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</si>
  <si>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</si>
  <si>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</si>
  <si>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</si>
  <si>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</si>
  <si>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</si>
  <si>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</si>
  <si>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</si>
  <si>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</si>
  <si>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</si>
  <si>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</si>
  <si>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</si>
  <si>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</si>
  <si>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</si>
  <si>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</si>
  <si>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</si>
  <si>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</si>
  <si>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</si>
  <si>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</si>
  <si>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</si>
  <si>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</si>
  <si>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</si>
  <si>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</si>
  <si>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</si>
  <si>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</si>
  <si>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</si>
  <si>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</si>
  <si>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</si>
  <si>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</si>
  <si>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</si>
  <si>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</si>
  <si>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</si>
  <si>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</si>
  <si>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</si>
  <si>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</si>
  <si>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</si>
  <si>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</si>
  <si>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</si>
  <si>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</si>
  <si>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</si>
  <si>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</si>
  <si>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</si>
  <si>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</si>
  <si>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</si>
  <si>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</si>
  <si>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</si>
  <si>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</si>
  <si>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</si>
  <si>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</si>
  <si>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</si>
  <si>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</si>
  <si>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</si>
  <si>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</si>
  <si>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</si>
  <si>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</si>
  <si>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</si>
  <si>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</si>
  <si>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</si>
  <si>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</si>
  <si>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</si>
  <si>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</si>
  <si>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</si>
  <si>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</si>
  <si>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</si>
  <si>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</si>
  <si>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</si>
  <si>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</si>
  <si>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</si>
  <si>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</si>
  <si>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</si>
  <si>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</si>
  <si>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</si>
  <si>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</si>
  <si>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</si>
  <si>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</si>
  <si>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</si>
  <si>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</si>
  <si>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</si>
  <si>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</si>
  <si>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</si>
  <si>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</si>
  <si>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</si>
  <si>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</si>
  <si>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</si>
  <si>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</si>
  <si>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</si>
  <si>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</si>
  <si>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</si>
  <si>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평균필요량</t>
    <phoneticPr fontId="1" type="noConversion"/>
  </si>
  <si>
    <t>식이섬유(g/일)</t>
    <phoneticPr fontId="1" type="noConversion"/>
  </si>
  <si>
    <t>지용성 비타민</t>
    <phoneticPr fontId="1" type="noConversion"/>
  </si>
  <si>
    <t>비타민E</t>
    <phoneticPr fontId="1" type="noConversion"/>
  </si>
  <si>
    <t>수용성 비타민</t>
    <phoneticPr fontId="1" type="noConversion"/>
  </si>
  <si>
    <t>비오틴</t>
    <phoneticPr fontId="1" type="noConversion"/>
  </si>
  <si>
    <t>다량 무기질</t>
    <phoneticPr fontId="1" type="noConversion"/>
  </si>
  <si>
    <t>철</t>
    <phoneticPr fontId="1" type="noConversion"/>
  </si>
  <si>
    <t>아연</t>
    <phoneticPr fontId="1" type="noConversion"/>
  </si>
  <si>
    <t>망간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</si>
  <si>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</si>
  <si>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</si>
  <si>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</si>
  <si>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다량영양소</t>
    <phoneticPr fontId="1" type="noConversion"/>
  </si>
  <si>
    <t>단백질(g/일)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</si>
  <si>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</si>
  <si>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</si>
  <si>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</si>
  <si>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인</t>
    <phoneticPr fontId="1" type="noConversion"/>
  </si>
  <si>
    <t>요오드</t>
    <phoneticPr fontId="1" type="noConversion"/>
  </si>
  <si>
    <t>셀레늄</t>
    <phoneticPr fontId="1" type="noConversion"/>
  </si>
  <si>
    <t>정보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</si>
  <si>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</si>
  <si>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</si>
  <si>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</si>
  <si>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n-6불포화</t>
    <phoneticPr fontId="1" type="noConversion"/>
  </si>
  <si>
    <t>충분섭취량</t>
    <phoneticPr fontId="1" type="noConversion"/>
  </si>
  <si>
    <t>적정비율(최대)</t>
    <phoneticPr fontId="1" type="noConversion"/>
  </si>
  <si>
    <t>비타민A</t>
    <phoneticPr fontId="1" type="noConversion"/>
  </si>
  <si>
    <t>비타민A(μg RAE/일)</t>
    <phoneticPr fontId="1" type="noConversion"/>
  </si>
  <si>
    <t>비타민C</t>
    <phoneticPr fontId="1" type="noConversion"/>
  </si>
  <si>
    <t>비타민B6</t>
    <phoneticPr fontId="1" type="noConversion"/>
  </si>
  <si>
    <t>마그네슘</t>
    <phoneticPr fontId="1" type="noConversion"/>
  </si>
  <si>
    <t>구리</t>
    <phoneticPr fontId="1" type="noConversion"/>
  </si>
  <si>
    <t>크롬(ug/일)</t>
    <phoneticPr fontId="1" type="noConversion"/>
  </si>
  <si>
    <t>출력시각</t>
    <phoneticPr fontId="1" type="noConversion"/>
  </si>
  <si>
    <t>에너지(kcal)</t>
    <phoneticPr fontId="1" type="noConversion"/>
  </si>
  <si>
    <t>지방</t>
    <phoneticPr fontId="1" type="noConversion"/>
  </si>
  <si>
    <t>상한섭취량</t>
    <phoneticPr fontId="1" type="noConversion"/>
  </si>
  <si>
    <t>권장섭취량</t>
    <phoneticPr fontId="1" type="noConversion"/>
  </si>
  <si>
    <t>적정비율(최소)</t>
    <phoneticPr fontId="1" type="noConversion"/>
  </si>
  <si>
    <t>섭취비율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</si>
  <si>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</si>
  <si>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</si>
  <si>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</si>
  <si>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</si>
  <si>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</si>
  <si>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</si>
  <si>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</si>
  <si>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</si>
  <si>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</si>
  <si>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</si>
  <si>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불소</t>
    <phoneticPr fontId="1" type="noConversion"/>
  </si>
  <si>
    <t>몰리브덴(ug/일)</t>
    <phoneticPr fontId="1" type="noConversion"/>
  </si>
  <si>
    <t>F</t>
  </si>
  <si>
    <t>(설문지 : FFQ 95문항 설문지, 사용자 : 김선옥, ID : H1900992)</t>
  </si>
  <si>
    <t>2021년 11월 25일 14:28:12</t>
  </si>
  <si>
    <t>H1900992</t>
  </si>
  <si>
    <t>김선옥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</si>
</sst>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122.94094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499632"/>
        <c:axId val="554497672"/>
      </c:barChart>
      <c:catAx>
        <c:axId val="55449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497672"/>
        <c:crosses val="autoZero"/>
        <c:auto val="1"/>
        <c:lblAlgn val="ctr"/>
        <c:lblOffset val="100"/>
        <c:noMultiLvlLbl val="0"/>
      </c:catAx>
      <c:valAx>
        <c:axId val="554497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49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6.0962624999999999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68824"/>
        <c:axId val="552875096"/>
      </c:barChart>
      <c:catAx>
        <c:axId val="55286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75096"/>
        <c:crosses val="autoZero"/>
        <c:auto val="1"/>
        <c:lblAlgn val="ctr"/>
        <c:lblOffset val="100"/>
        <c:noMultiLvlLbl val="0"/>
      </c:catAx>
      <c:valAx>
        <c:axId val="552875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6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3.8698389999999998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74312"/>
        <c:axId val="552875488"/>
      </c:barChart>
      <c:catAx>
        <c:axId val="55287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75488"/>
        <c:crosses val="autoZero"/>
        <c:auto val="1"/>
        <c:lblAlgn val="ctr"/>
        <c:lblOffset val="100"/>
        <c:noMultiLvlLbl val="0"/>
      </c:catAx>
      <c:valAx>
        <c:axId val="552875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7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2150.364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498064"/>
        <c:axId val="554498456"/>
      </c:barChart>
      <c:catAx>
        <c:axId val="55449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498456"/>
        <c:crosses val="autoZero"/>
        <c:auto val="1"/>
        <c:lblAlgn val="ctr"/>
        <c:lblOffset val="100"/>
        <c:noMultiLvlLbl val="0"/>
      </c:catAx>
      <c:valAx>
        <c:axId val="554498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49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6847.1112999999996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05280"/>
        <c:axId val="555005672"/>
      </c:barChart>
      <c:catAx>
        <c:axId val="55500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5672"/>
        <c:crosses val="autoZero"/>
        <c:auto val="1"/>
        <c:lblAlgn val="ctr"/>
        <c:lblOffset val="100"/>
        <c:noMultiLvlLbl val="0"/>
      </c:catAx>
      <c:valAx>
        <c:axId val="5550056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0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252.01920999999999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999792"/>
        <c:axId val="555004496"/>
      </c:barChart>
      <c:catAx>
        <c:axId val="55499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4496"/>
        <c:crosses val="autoZero"/>
        <c:auto val="1"/>
        <c:lblAlgn val="ctr"/>
        <c:lblOffset val="100"/>
        <c:noMultiLvlLbl val="0"/>
      </c:catAx>
      <c:valAx>
        <c:axId val="555004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99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267.07506999999998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04888"/>
        <c:axId val="555000184"/>
      </c:barChart>
      <c:catAx>
        <c:axId val="555004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0184"/>
        <c:crosses val="autoZero"/>
        <c:auto val="1"/>
        <c:lblAlgn val="ctr"/>
        <c:lblOffset val="100"/>
        <c:noMultiLvlLbl val="0"/>
      </c:catAx>
      <c:valAx>
        <c:axId val="55500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04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20.175889999999999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03712"/>
        <c:axId val="555000576"/>
      </c:barChart>
      <c:catAx>
        <c:axId val="55500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0576"/>
        <c:crosses val="autoZero"/>
        <c:auto val="1"/>
        <c:lblAlgn val="ctr"/>
        <c:lblOffset val="100"/>
        <c:noMultiLvlLbl val="0"/>
      </c:catAx>
      <c:valAx>
        <c:axId val="555000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0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2235.9101999999998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01360"/>
        <c:axId val="555004104"/>
      </c:barChart>
      <c:catAx>
        <c:axId val="55500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4104"/>
        <c:crosses val="autoZero"/>
        <c:auto val="1"/>
        <c:lblAlgn val="ctr"/>
        <c:lblOffset val="100"/>
        <c:noMultiLvlLbl val="0"/>
      </c:catAx>
      <c:valAx>
        <c:axId val="5550041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0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0.12213323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01752"/>
        <c:axId val="555002144"/>
      </c:barChart>
      <c:catAx>
        <c:axId val="555001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2144"/>
        <c:crosses val="autoZero"/>
        <c:auto val="1"/>
        <c:lblAlgn val="ctr"/>
        <c:lblOffset val="100"/>
        <c:noMultiLvlLbl val="0"/>
      </c:catAx>
      <c:valAx>
        <c:axId val="555002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01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6.2602190000000002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02928"/>
        <c:axId val="555003320"/>
      </c:barChart>
      <c:catAx>
        <c:axId val="55500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3320"/>
        <c:crosses val="autoZero"/>
        <c:auto val="1"/>
        <c:lblAlgn val="ctr"/>
        <c:lblOffset val="100"/>
        <c:noMultiLvlLbl val="0"/>
      </c:catAx>
      <c:valAx>
        <c:axId val="555003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0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51.906123999999998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496496"/>
        <c:axId val="554500024"/>
      </c:barChart>
      <c:catAx>
        <c:axId val="55449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500024"/>
        <c:crosses val="autoZero"/>
        <c:auto val="1"/>
        <c:lblAlgn val="ctr"/>
        <c:lblOffset val="100"/>
        <c:noMultiLvlLbl val="0"/>
      </c:catAx>
      <c:valAx>
        <c:axId val="554500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49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372.73671999999999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551016"/>
        <c:axId val="555551408"/>
      </c:barChart>
      <c:catAx>
        <c:axId val="555551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51408"/>
        <c:crosses val="autoZero"/>
        <c:auto val="1"/>
        <c:lblAlgn val="ctr"/>
        <c:lblOffset val="100"/>
        <c:noMultiLvlLbl val="0"/>
      </c:catAx>
      <c:valAx>
        <c:axId val="555551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51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146.13388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552192"/>
        <c:axId val="555547488"/>
      </c:barChart>
      <c:catAx>
        <c:axId val="55555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47488"/>
        <c:crosses val="autoZero"/>
        <c:auto val="1"/>
        <c:lblAlgn val="ctr"/>
        <c:lblOffset val="100"/>
        <c:noMultiLvlLbl val="0"/>
      </c:catAx>
      <c:valAx>
        <c:axId val="555547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5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5.6029999999999998</c:v>
                </c:pt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5544744"/>
        <c:axId val="555551800"/>
      </c:barChart>
      <c:catAx>
        <c:axId val="555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51800"/>
        <c:crosses val="autoZero"/>
        <c:auto val="1"/>
        <c:lblAlgn val="ctr"/>
        <c:lblOffset val="100"/>
        <c:noMultiLvlLbl val="0"/>
      </c:catAx>
      <c:valAx>
        <c:axId val="555551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44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23.757711</c:v>
                </c:pt>
                <c:pt idx="1">
                  <c:v>29.081385000000001</c:v>
                </c:pt>
                <c:pt idx="2">
                  <c:v>23.755693000000001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1094.5046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546704"/>
        <c:axId val="555549840"/>
      </c:barChart>
      <c:catAx>
        <c:axId val="55554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49840"/>
        <c:crosses val="autoZero"/>
        <c:auto val="1"/>
        <c:lblAlgn val="ctr"/>
        <c:lblOffset val="100"/>
        <c:noMultiLvlLbl val="0"/>
      </c:catAx>
      <c:valAx>
        <c:axId val="555549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4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36.400424999999998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548272"/>
        <c:axId val="555548664"/>
      </c:barChart>
      <c:catAx>
        <c:axId val="55554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48664"/>
        <c:crosses val="autoZero"/>
        <c:auto val="1"/>
        <c:lblAlgn val="ctr"/>
        <c:lblOffset val="100"/>
        <c:noMultiLvlLbl val="0"/>
      </c:catAx>
      <c:valAx>
        <c:axId val="555548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4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71.540000000000006</c:v>
                </c:pt>
                <c:pt idx="1">
                  <c:v>12.045</c:v>
                </c:pt>
                <c:pt idx="2">
                  <c:v>16.414999999999999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5549448"/>
        <c:axId val="555550232"/>
      </c:barChart>
      <c:catAx>
        <c:axId val="55554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50232"/>
        <c:crosses val="autoZero"/>
        <c:auto val="1"/>
        <c:lblAlgn val="ctr"/>
        <c:lblOffset val="100"/>
        <c:noMultiLvlLbl val="0"/>
      </c:catAx>
      <c:valAx>
        <c:axId val="55555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4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3429.2060000000001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22656"/>
        <c:axId val="552624616"/>
      </c:barChart>
      <c:catAx>
        <c:axId val="55262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4616"/>
        <c:crosses val="autoZero"/>
        <c:auto val="1"/>
        <c:lblAlgn val="ctr"/>
        <c:lblOffset val="100"/>
        <c:noMultiLvlLbl val="0"/>
      </c:catAx>
      <c:valAx>
        <c:axId val="552624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2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267.73737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23440"/>
        <c:axId val="552623048"/>
      </c:barChart>
      <c:catAx>
        <c:axId val="55262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3048"/>
        <c:crosses val="autoZero"/>
        <c:auto val="1"/>
        <c:lblAlgn val="ctr"/>
        <c:lblOffset val="100"/>
        <c:noMultiLvlLbl val="0"/>
      </c:catAx>
      <c:valAx>
        <c:axId val="552623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2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926.74225000000001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23832"/>
        <c:axId val="552628536"/>
      </c:barChart>
      <c:catAx>
        <c:axId val="55262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8536"/>
        <c:crosses val="autoZero"/>
        <c:auto val="1"/>
        <c:lblAlgn val="ctr"/>
        <c:lblOffset val="100"/>
        <c:noMultiLvlLbl val="0"/>
      </c:catAx>
      <c:valAx>
        <c:axId val="552628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2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5.8773002999999999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498848"/>
        <c:axId val="554499240"/>
      </c:barChart>
      <c:catAx>
        <c:axId val="55449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499240"/>
        <c:crosses val="autoZero"/>
        <c:auto val="1"/>
        <c:lblAlgn val="ctr"/>
        <c:lblOffset val="100"/>
        <c:noMultiLvlLbl val="0"/>
      </c:catAx>
      <c:valAx>
        <c:axId val="554499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49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9285.8439999999991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29712"/>
        <c:axId val="552625792"/>
      </c:barChart>
      <c:catAx>
        <c:axId val="55262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5792"/>
        <c:crosses val="autoZero"/>
        <c:auto val="1"/>
        <c:lblAlgn val="ctr"/>
        <c:lblOffset val="100"/>
        <c:noMultiLvlLbl val="0"/>
      </c:catAx>
      <c:valAx>
        <c:axId val="552625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2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28.590233000000001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24224"/>
        <c:axId val="552622264"/>
      </c:barChart>
      <c:catAx>
        <c:axId val="55262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2264"/>
        <c:crosses val="autoZero"/>
        <c:auto val="1"/>
        <c:lblAlgn val="ctr"/>
        <c:lblOffset val="100"/>
        <c:noMultiLvlLbl val="0"/>
      </c:catAx>
      <c:valAx>
        <c:axId val="552622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2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3.4223797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25400"/>
        <c:axId val="552626576"/>
      </c:barChart>
      <c:catAx>
        <c:axId val="55262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6576"/>
        <c:crosses val="autoZero"/>
        <c:auto val="1"/>
        <c:lblAlgn val="ctr"/>
        <c:lblOffset val="100"/>
        <c:noMultiLvlLbl val="0"/>
      </c:catAx>
      <c:valAx>
        <c:axId val="552626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2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539.50414999999998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501592"/>
        <c:axId val="554495320"/>
      </c:barChart>
      <c:catAx>
        <c:axId val="554501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495320"/>
        <c:crosses val="autoZero"/>
        <c:auto val="1"/>
        <c:lblAlgn val="ctr"/>
        <c:lblOffset val="100"/>
        <c:noMultiLvlLbl val="0"/>
      </c:catAx>
      <c:valAx>
        <c:axId val="55449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50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2.8197193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72352"/>
        <c:axId val="552873136"/>
      </c:barChart>
      <c:catAx>
        <c:axId val="55287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73136"/>
        <c:crosses val="autoZero"/>
        <c:auto val="1"/>
        <c:lblAlgn val="ctr"/>
        <c:lblOffset val="100"/>
        <c:noMultiLvlLbl val="0"/>
      </c:catAx>
      <c:valAx>
        <c:axId val="552873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7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26.50264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74704"/>
        <c:axId val="552870784"/>
      </c:barChart>
      <c:catAx>
        <c:axId val="55287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70784"/>
        <c:crosses val="autoZero"/>
        <c:auto val="1"/>
        <c:lblAlgn val="ctr"/>
        <c:lblOffset val="100"/>
        <c:noMultiLvlLbl val="0"/>
      </c:catAx>
      <c:valAx>
        <c:axId val="552870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7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3.4223797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69216"/>
        <c:axId val="552870392"/>
      </c:barChart>
      <c:catAx>
        <c:axId val="55286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70392"/>
        <c:crosses val="autoZero"/>
        <c:auto val="1"/>
        <c:lblAlgn val="ctr"/>
        <c:lblOffset val="100"/>
        <c:noMultiLvlLbl val="0"/>
      </c:catAx>
      <c:valAx>
        <c:axId val="552870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6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1062.8498999999999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71960"/>
        <c:axId val="552868040"/>
      </c:barChart>
      <c:catAx>
        <c:axId val="552871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68040"/>
        <c:crosses val="autoZero"/>
        <c:auto val="1"/>
        <c:lblAlgn val="ctr"/>
        <c:lblOffset val="100"/>
        <c:noMultiLvlLbl val="0"/>
      </c:catAx>
      <c:valAx>
        <c:axId val="552868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71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16.352429999999998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69608"/>
        <c:axId val="552871568"/>
      </c:barChart>
      <c:catAx>
        <c:axId val="55286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71568"/>
        <c:crosses val="autoZero"/>
        <c:auto val="1"/>
        <c:lblAlgn val="ctr"/>
        <c:lblOffset val="100"/>
        <c:noMultiLvlLbl val="0"/>
      </c:catAx>
      <c:valAx>
        <c:axId val="552871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6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김선옥, ID : H1900992)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25일 14:28:12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3429.2060000000001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122.94094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51.906123999999998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71.540000000000006</v>
      </c>
      <c r="G8" s="59">
        <f>'DRIs DATA 입력'!G8</f>
        <v>12.045</v>
      </c>
      <c r="H8" s="59">
        <f>'DRIs DATA 입력'!H8</f>
        <v>16.414999999999999</v>
      </c>
      <c r="I8" s="46"/>
      <c r="J8" s="59" t="s">
        <v>216</v>
      </c>
      <c r="K8" s="59">
        <f>'DRIs DATA 입력'!K8</f>
        <v>5.6029999999999998</v>
      </c>
      <c r="L8" s="59">
        <f>'DRIs DATA 입력'!L8</f>
        <v>12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1094.5046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36.400424999999998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5.8773002999999999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539.50414999999998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267.73737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3.1577926000000001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2.8197193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26.50264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3.4223797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1062.8498999999999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16.352429999999998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6.0962624999999999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3.8698389999999998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926.74225000000001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2150.364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9285.8439999999991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6847.1112999999996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252.01920999999999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267.07506999999998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28.590233000000001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20.175889999999999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2235.9101999999998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0.12213323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6.2602190000000002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372.73671999999999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146.13388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61" sqref="K6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300</v>
      </c>
      <c r="B1" s="61" t="s">
        <v>334</v>
      </c>
      <c r="G1" s="62" t="s">
        <v>314</v>
      </c>
      <c r="H1" s="61" t="s">
        <v>335</v>
      </c>
    </row>
    <row r="3" spans="1:27" x14ac:dyDescent="0.3">
      <c r="A3" s="68" t="s">
        <v>292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315</v>
      </c>
      <c r="B4" s="67"/>
      <c r="C4" s="67"/>
      <c r="E4" s="69" t="s">
        <v>301</v>
      </c>
      <c r="F4" s="70"/>
      <c r="G4" s="70"/>
      <c r="H4" s="71"/>
      <c r="J4" s="69" t="s">
        <v>276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302</v>
      </c>
      <c r="V4" s="67"/>
      <c r="W4" s="67"/>
      <c r="X4" s="67"/>
      <c r="Y4" s="67"/>
      <c r="Z4" s="67"/>
    </row>
    <row r="5" spans="1:27" x14ac:dyDescent="0.3">
      <c r="A5" s="65"/>
      <c r="B5" s="65" t="s">
        <v>277</v>
      </c>
      <c r="C5" s="65" t="s">
        <v>303</v>
      </c>
      <c r="E5" s="65"/>
      <c r="F5" s="65" t="s">
        <v>50</v>
      </c>
      <c r="G5" s="65" t="s">
        <v>316</v>
      </c>
      <c r="H5" s="65" t="s">
        <v>46</v>
      </c>
      <c r="J5" s="65"/>
      <c r="K5" s="65" t="s">
        <v>278</v>
      </c>
      <c r="L5" s="65" t="s">
        <v>304</v>
      </c>
      <c r="N5" s="65"/>
      <c r="O5" s="65" t="s">
        <v>279</v>
      </c>
      <c r="P5" s="65" t="s">
        <v>318</v>
      </c>
      <c r="Q5" s="65" t="s">
        <v>305</v>
      </c>
      <c r="R5" s="65" t="s">
        <v>317</v>
      </c>
      <c r="S5" s="65" t="s">
        <v>303</v>
      </c>
      <c r="U5" s="65"/>
      <c r="V5" s="65" t="s">
        <v>279</v>
      </c>
      <c r="W5" s="65" t="s">
        <v>318</v>
      </c>
      <c r="X5" s="65" t="s">
        <v>305</v>
      </c>
      <c r="Y5" s="65" t="s">
        <v>317</v>
      </c>
      <c r="Z5" s="65" t="s">
        <v>303</v>
      </c>
    </row>
    <row r="6" spans="1:27" x14ac:dyDescent="0.3">
      <c r="A6" s="65" t="s">
        <v>315</v>
      </c>
      <c r="B6" s="65">
        <v>1600</v>
      </c>
      <c r="C6" s="65">
        <v>3429.2060000000001</v>
      </c>
      <c r="E6" s="65" t="s">
        <v>319</v>
      </c>
      <c r="F6" s="65">
        <v>55</v>
      </c>
      <c r="G6" s="65">
        <v>15</v>
      </c>
      <c r="H6" s="65">
        <v>7</v>
      </c>
      <c r="J6" s="65" t="s">
        <v>319</v>
      </c>
      <c r="K6" s="65">
        <v>0.1</v>
      </c>
      <c r="L6" s="65">
        <v>4</v>
      </c>
      <c r="N6" s="65" t="s">
        <v>293</v>
      </c>
      <c r="O6" s="65">
        <v>40</v>
      </c>
      <c r="P6" s="65">
        <v>45</v>
      </c>
      <c r="Q6" s="65">
        <v>0</v>
      </c>
      <c r="R6" s="65">
        <v>0</v>
      </c>
      <c r="S6" s="65">
        <v>122.94094</v>
      </c>
      <c r="U6" s="65" t="s">
        <v>280</v>
      </c>
      <c r="V6" s="65">
        <v>0</v>
      </c>
      <c r="W6" s="65">
        <v>0</v>
      </c>
      <c r="X6" s="65">
        <v>20</v>
      </c>
      <c r="Y6" s="65">
        <v>0</v>
      </c>
      <c r="Z6" s="65">
        <v>51.906123999999998</v>
      </c>
    </row>
    <row r="7" spans="1:27" x14ac:dyDescent="0.3">
      <c r="E7" s="65" t="s">
        <v>306</v>
      </c>
      <c r="F7" s="65">
        <v>65</v>
      </c>
      <c r="G7" s="65">
        <v>30</v>
      </c>
      <c r="H7" s="65">
        <v>20</v>
      </c>
      <c r="J7" s="65" t="s">
        <v>306</v>
      </c>
      <c r="K7" s="65">
        <v>1</v>
      </c>
      <c r="L7" s="65">
        <v>10</v>
      </c>
    </row>
    <row r="8" spans="1:27" x14ac:dyDescent="0.3">
      <c r="E8" s="65" t="s">
        <v>320</v>
      </c>
      <c r="F8" s="65">
        <v>71.540000000000006</v>
      </c>
      <c r="G8" s="65">
        <v>12.045</v>
      </c>
      <c r="H8" s="65">
        <v>16.414999999999999</v>
      </c>
      <c r="J8" s="65" t="s">
        <v>320</v>
      </c>
      <c r="K8" s="65">
        <v>5.6029999999999998</v>
      </c>
      <c r="L8" s="65">
        <v>12</v>
      </c>
    </row>
    <row r="13" spans="1:27" x14ac:dyDescent="0.3">
      <c r="A13" s="66" t="s">
        <v>281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307</v>
      </c>
      <c r="B14" s="67"/>
      <c r="C14" s="67"/>
      <c r="D14" s="67"/>
      <c r="E14" s="67"/>
      <c r="F14" s="67"/>
      <c r="H14" s="67" t="s">
        <v>282</v>
      </c>
      <c r="I14" s="67"/>
      <c r="J14" s="67"/>
      <c r="K14" s="67"/>
      <c r="L14" s="67"/>
      <c r="M14" s="67"/>
      <c r="O14" s="67" t="s">
        <v>294</v>
      </c>
      <c r="P14" s="67"/>
      <c r="Q14" s="67"/>
      <c r="R14" s="67"/>
      <c r="S14" s="67"/>
      <c r="T14" s="67"/>
      <c r="V14" s="67" t="s">
        <v>295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279</v>
      </c>
      <c r="C15" s="65" t="s">
        <v>318</v>
      </c>
      <c r="D15" s="65" t="s">
        <v>305</v>
      </c>
      <c r="E15" s="65" t="s">
        <v>317</v>
      </c>
      <c r="F15" s="65" t="s">
        <v>303</v>
      </c>
      <c r="H15" s="65"/>
      <c r="I15" s="65" t="s">
        <v>279</v>
      </c>
      <c r="J15" s="65" t="s">
        <v>318</v>
      </c>
      <c r="K15" s="65" t="s">
        <v>305</v>
      </c>
      <c r="L15" s="65" t="s">
        <v>317</v>
      </c>
      <c r="M15" s="65" t="s">
        <v>303</v>
      </c>
      <c r="O15" s="65"/>
      <c r="P15" s="65" t="s">
        <v>279</v>
      </c>
      <c r="Q15" s="65" t="s">
        <v>318</v>
      </c>
      <c r="R15" s="65" t="s">
        <v>305</v>
      </c>
      <c r="S15" s="65" t="s">
        <v>317</v>
      </c>
      <c r="T15" s="65" t="s">
        <v>303</v>
      </c>
      <c r="V15" s="65"/>
      <c r="W15" s="65" t="s">
        <v>279</v>
      </c>
      <c r="X15" s="65" t="s">
        <v>318</v>
      </c>
      <c r="Y15" s="65" t="s">
        <v>305</v>
      </c>
      <c r="Z15" s="65" t="s">
        <v>317</v>
      </c>
      <c r="AA15" s="65" t="s">
        <v>303</v>
      </c>
    </row>
    <row r="16" spans="1:27" x14ac:dyDescent="0.3">
      <c r="A16" s="65" t="s">
        <v>308</v>
      </c>
      <c r="B16" s="65">
        <v>410</v>
      </c>
      <c r="C16" s="65">
        <v>550</v>
      </c>
      <c r="D16" s="65">
        <v>0</v>
      </c>
      <c r="E16" s="65">
        <v>3000</v>
      </c>
      <c r="F16" s="65">
        <v>1094.5046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36.400424999999998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5.8773002999999999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539.50414999999998</v>
      </c>
    </row>
    <row r="23" spans="1:62" x14ac:dyDescent="0.3">
      <c r="A23" s="66" t="s">
        <v>283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309</v>
      </c>
      <c r="B24" s="67"/>
      <c r="C24" s="67"/>
      <c r="D24" s="67"/>
      <c r="E24" s="67"/>
      <c r="F24" s="67"/>
      <c r="H24" s="67" t="s">
        <v>296</v>
      </c>
      <c r="I24" s="67"/>
      <c r="J24" s="67"/>
      <c r="K24" s="67"/>
      <c r="L24" s="67"/>
      <c r="M24" s="67"/>
      <c r="O24" s="67" t="s">
        <v>321</v>
      </c>
      <c r="P24" s="67"/>
      <c r="Q24" s="67"/>
      <c r="R24" s="67"/>
      <c r="S24" s="67"/>
      <c r="T24" s="67"/>
      <c r="V24" s="67" t="s">
        <v>322</v>
      </c>
      <c r="W24" s="67"/>
      <c r="X24" s="67"/>
      <c r="Y24" s="67"/>
      <c r="Z24" s="67"/>
      <c r="AA24" s="67"/>
      <c r="AC24" s="67" t="s">
        <v>310</v>
      </c>
      <c r="AD24" s="67"/>
      <c r="AE24" s="67"/>
      <c r="AF24" s="67"/>
      <c r="AG24" s="67"/>
      <c r="AH24" s="67"/>
      <c r="AJ24" s="67" t="s">
        <v>323</v>
      </c>
      <c r="AK24" s="67"/>
      <c r="AL24" s="67"/>
      <c r="AM24" s="67"/>
      <c r="AN24" s="67"/>
      <c r="AO24" s="67"/>
      <c r="AQ24" s="67" t="s">
        <v>324</v>
      </c>
      <c r="AR24" s="67"/>
      <c r="AS24" s="67"/>
      <c r="AT24" s="67"/>
      <c r="AU24" s="67"/>
      <c r="AV24" s="67"/>
      <c r="AX24" s="67" t="s">
        <v>325</v>
      </c>
      <c r="AY24" s="67"/>
      <c r="AZ24" s="67"/>
      <c r="BA24" s="67"/>
      <c r="BB24" s="67"/>
      <c r="BC24" s="67"/>
      <c r="BE24" s="67" t="s">
        <v>284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279</v>
      </c>
      <c r="C25" s="65" t="s">
        <v>318</v>
      </c>
      <c r="D25" s="65" t="s">
        <v>305</v>
      </c>
      <c r="E25" s="65" t="s">
        <v>317</v>
      </c>
      <c r="F25" s="65" t="s">
        <v>303</v>
      </c>
      <c r="H25" s="65"/>
      <c r="I25" s="65" t="s">
        <v>279</v>
      </c>
      <c r="J25" s="65" t="s">
        <v>318</v>
      </c>
      <c r="K25" s="65" t="s">
        <v>305</v>
      </c>
      <c r="L25" s="65" t="s">
        <v>317</v>
      </c>
      <c r="M25" s="65" t="s">
        <v>303</v>
      </c>
      <c r="O25" s="65"/>
      <c r="P25" s="65" t="s">
        <v>279</v>
      </c>
      <c r="Q25" s="65" t="s">
        <v>318</v>
      </c>
      <c r="R25" s="65" t="s">
        <v>305</v>
      </c>
      <c r="S25" s="65" t="s">
        <v>317</v>
      </c>
      <c r="T25" s="65" t="s">
        <v>303</v>
      </c>
      <c r="V25" s="65"/>
      <c r="W25" s="65" t="s">
        <v>279</v>
      </c>
      <c r="X25" s="65" t="s">
        <v>318</v>
      </c>
      <c r="Y25" s="65" t="s">
        <v>305</v>
      </c>
      <c r="Z25" s="65" t="s">
        <v>317</v>
      </c>
      <c r="AA25" s="65" t="s">
        <v>303</v>
      </c>
      <c r="AC25" s="65"/>
      <c r="AD25" s="65" t="s">
        <v>279</v>
      </c>
      <c r="AE25" s="65" t="s">
        <v>318</v>
      </c>
      <c r="AF25" s="65" t="s">
        <v>305</v>
      </c>
      <c r="AG25" s="65" t="s">
        <v>317</v>
      </c>
      <c r="AH25" s="65" t="s">
        <v>303</v>
      </c>
      <c r="AJ25" s="65"/>
      <c r="AK25" s="65" t="s">
        <v>279</v>
      </c>
      <c r="AL25" s="65" t="s">
        <v>318</v>
      </c>
      <c r="AM25" s="65" t="s">
        <v>305</v>
      </c>
      <c r="AN25" s="65" t="s">
        <v>317</v>
      </c>
      <c r="AO25" s="65" t="s">
        <v>303</v>
      </c>
      <c r="AQ25" s="65"/>
      <c r="AR25" s="65" t="s">
        <v>279</v>
      </c>
      <c r="AS25" s="65" t="s">
        <v>318</v>
      </c>
      <c r="AT25" s="65" t="s">
        <v>305</v>
      </c>
      <c r="AU25" s="65" t="s">
        <v>317</v>
      </c>
      <c r="AV25" s="65" t="s">
        <v>303</v>
      </c>
      <c r="AX25" s="65"/>
      <c r="AY25" s="65" t="s">
        <v>279</v>
      </c>
      <c r="AZ25" s="65" t="s">
        <v>318</v>
      </c>
      <c r="BA25" s="65" t="s">
        <v>305</v>
      </c>
      <c r="BB25" s="65" t="s">
        <v>317</v>
      </c>
      <c r="BC25" s="65" t="s">
        <v>303</v>
      </c>
      <c r="BE25" s="65"/>
      <c r="BF25" s="65" t="s">
        <v>279</v>
      </c>
      <c r="BG25" s="65" t="s">
        <v>318</v>
      </c>
      <c r="BH25" s="65" t="s">
        <v>305</v>
      </c>
      <c r="BI25" s="65" t="s">
        <v>317</v>
      </c>
      <c r="BJ25" s="65" t="s">
        <v>303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267.73737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3.1577926000000001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2.8197193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26.50264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3.4223797</v>
      </c>
      <c r="AJ26" s="65" t="s">
        <v>326</v>
      </c>
      <c r="AK26" s="65">
        <v>320</v>
      </c>
      <c r="AL26" s="65">
        <v>400</v>
      </c>
      <c r="AM26" s="65">
        <v>0</v>
      </c>
      <c r="AN26" s="65">
        <v>1000</v>
      </c>
      <c r="AO26" s="65">
        <v>1062.8498999999999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16.352429999999998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6.0962624999999999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3.8698389999999998</v>
      </c>
    </row>
    <row r="33" spans="1:68" x14ac:dyDescent="0.3">
      <c r="A33" s="66" t="s">
        <v>285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297</v>
      </c>
      <c r="I34" s="67"/>
      <c r="J34" s="67"/>
      <c r="K34" s="67"/>
      <c r="L34" s="67"/>
      <c r="M34" s="67"/>
      <c r="O34" s="67" t="s">
        <v>327</v>
      </c>
      <c r="P34" s="67"/>
      <c r="Q34" s="67"/>
      <c r="R34" s="67"/>
      <c r="S34" s="67"/>
      <c r="T34" s="67"/>
      <c r="V34" s="67" t="s">
        <v>328</v>
      </c>
      <c r="W34" s="67"/>
      <c r="X34" s="67"/>
      <c r="Y34" s="67"/>
      <c r="Z34" s="67"/>
      <c r="AA34" s="67"/>
      <c r="AC34" s="67" t="s">
        <v>329</v>
      </c>
      <c r="AD34" s="67"/>
      <c r="AE34" s="67"/>
      <c r="AF34" s="67"/>
      <c r="AG34" s="67"/>
      <c r="AH34" s="67"/>
      <c r="AJ34" s="67" t="s">
        <v>311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279</v>
      </c>
      <c r="C35" s="65" t="s">
        <v>318</v>
      </c>
      <c r="D35" s="65" t="s">
        <v>305</v>
      </c>
      <c r="E35" s="65" t="s">
        <v>317</v>
      </c>
      <c r="F35" s="65" t="s">
        <v>303</v>
      </c>
      <c r="H35" s="65"/>
      <c r="I35" s="65" t="s">
        <v>279</v>
      </c>
      <c r="J35" s="65" t="s">
        <v>318</v>
      </c>
      <c r="K35" s="65" t="s">
        <v>305</v>
      </c>
      <c r="L35" s="65" t="s">
        <v>317</v>
      </c>
      <c r="M35" s="65" t="s">
        <v>303</v>
      </c>
      <c r="O35" s="65"/>
      <c r="P35" s="65" t="s">
        <v>279</v>
      </c>
      <c r="Q35" s="65" t="s">
        <v>318</v>
      </c>
      <c r="R35" s="65" t="s">
        <v>305</v>
      </c>
      <c r="S35" s="65" t="s">
        <v>317</v>
      </c>
      <c r="T35" s="65" t="s">
        <v>303</v>
      </c>
      <c r="V35" s="65"/>
      <c r="W35" s="65" t="s">
        <v>279</v>
      </c>
      <c r="X35" s="65" t="s">
        <v>318</v>
      </c>
      <c r="Y35" s="65" t="s">
        <v>305</v>
      </c>
      <c r="Z35" s="65" t="s">
        <v>317</v>
      </c>
      <c r="AA35" s="65" t="s">
        <v>303</v>
      </c>
      <c r="AC35" s="65"/>
      <c r="AD35" s="65" t="s">
        <v>279</v>
      </c>
      <c r="AE35" s="65" t="s">
        <v>318</v>
      </c>
      <c r="AF35" s="65" t="s">
        <v>305</v>
      </c>
      <c r="AG35" s="65" t="s">
        <v>317</v>
      </c>
      <c r="AH35" s="65" t="s">
        <v>303</v>
      </c>
      <c r="AJ35" s="65"/>
      <c r="AK35" s="65" t="s">
        <v>279</v>
      </c>
      <c r="AL35" s="65" t="s">
        <v>318</v>
      </c>
      <c r="AM35" s="65" t="s">
        <v>305</v>
      </c>
      <c r="AN35" s="65" t="s">
        <v>317</v>
      </c>
      <c r="AO35" s="65" t="s">
        <v>303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926.74225000000001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2150.364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9285.8439999999991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6847.1112999999996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252.01920999999999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267.07506999999998</v>
      </c>
    </row>
    <row r="43" spans="1:68" x14ac:dyDescent="0.3">
      <c r="A43" s="66" t="s">
        <v>330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286</v>
      </c>
      <c r="B44" s="67"/>
      <c r="C44" s="67"/>
      <c r="D44" s="67"/>
      <c r="E44" s="67"/>
      <c r="F44" s="67"/>
      <c r="H44" s="67" t="s">
        <v>287</v>
      </c>
      <c r="I44" s="67"/>
      <c r="J44" s="67"/>
      <c r="K44" s="67"/>
      <c r="L44" s="67"/>
      <c r="M44" s="67"/>
      <c r="O44" s="67" t="s">
        <v>312</v>
      </c>
      <c r="P44" s="67"/>
      <c r="Q44" s="67"/>
      <c r="R44" s="67"/>
      <c r="S44" s="67"/>
      <c r="T44" s="67"/>
      <c r="V44" s="67" t="s">
        <v>331</v>
      </c>
      <c r="W44" s="67"/>
      <c r="X44" s="67"/>
      <c r="Y44" s="67"/>
      <c r="Z44" s="67"/>
      <c r="AA44" s="67"/>
      <c r="AC44" s="67" t="s">
        <v>288</v>
      </c>
      <c r="AD44" s="67"/>
      <c r="AE44" s="67"/>
      <c r="AF44" s="67"/>
      <c r="AG44" s="67"/>
      <c r="AH44" s="67"/>
      <c r="AJ44" s="67" t="s">
        <v>298</v>
      </c>
      <c r="AK44" s="67"/>
      <c r="AL44" s="67"/>
      <c r="AM44" s="67"/>
      <c r="AN44" s="67"/>
      <c r="AO44" s="67"/>
      <c r="AQ44" s="67" t="s">
        <v>299</v>
      </c>
      <c r="AR44" s="67"/>
      <c r="AS44" s="67"/>
      <c r="AT44" s="67"/>
      <c r="AU44" s="67"/>
      <c r="AV44" s="67"/>
      <c r="AX44" s="67" t="s">
        <v>289</v>
      </c>
      <c r="AY44" s="67"/>
      <c r="AZ44" s="67"/>
      <c r="BA44" s="67"/>
      <c r="BB44" s="67"/>
      <c r="BC44" s="67"/>
      <c r="BE44" s="67" t="s">
        <v>290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279</v>
      </c>
      <c r="C45" s="65" t="s">
        <v>318</v>
      </c>
      <c r="D45" s="65" t="s">
        <v>305</v>
      </c>
      <c r="E45" s="65" t="s">
        <v>317</v>
      </c>
      <c r="F45" s="65" t="s">
        <v>303</v>
      </c>
      <c r="H45" s="65"/>
      <c r="I45" s="65" t="s">
        <v>279</v>
      </c>
      <c r="J45" s="65" t="s">
        <v>318</v>
      </c>
      <c r="K45" s="65" t="s">
        <v>305</v>
      </c>
      <c r="L45" s="65" t="s">
        <v>317</v>
      </c>
      <c r="M45" s="65" t="s">
        <v>303</v>
      </c>
      <c r="O45" s="65"/>
      <c r="P45" s="65" t="s">
        <v>279</v>
      </c>
      <c r="Q45" s="65" t="s">
        <v>318</v>
      </c>
      <c r="R45" s="65" t="s">
        <v>305</v>
      </c>
      <c r="S45" s="65" t="s">
        <v>317</v>
      </c>
      <c r="T45" s="65" t="s">
        <v>303</v>
      </c>
      <c r="V45" s="65"/>
      <c r="W45" s="65" t="s">
        <v>279</v>
      </c>
      <c r="X45" s="65" t="s">
        <v>318</v>
      </c>
      <c r="Y45" s="65" t="s">
        <v>305</v>
      </c>
      <c r="Z45" s="65" t="s">
        <v>317</v>
      </c>
      <c r="AA45" s="65" t="s">
        <v>303</v>
      </c>
      <c r="AC45" s="65"/>
      <c r="AD45" s="65" t="s">
        <v>279</v>
      </c>
      <c r="AE45" s="65" t="s">
        <v>318</v>
      </c>
      <c r="AF45" s="65" t="s">
        <v>305</v>
      </c>
      <c r="AG45" s="65" t="s">
        <v>317</v>
      </c>
      <c r="AH45" s="65" t="s">
        <v>303</v>
      </c>
      <c r="AJ45" s="65"/>
      <c r="AK45" s="65" t="s">
        <v>279</v>
      </c>
      <c r="AL45" s="65" t="s">
        <v>318</v>
      </c>
      <c r="AM45" s="65" t="s">
        <v>305</v>
      </c>
      <c r="AN45" s="65" t="s">
        <v>317</v>
      </c>
      <c r="AO45" s="65" t="s">
        <v>303</v>
      </c>
      <c r="AQ45" s="65"/>
      <c r="AR45" s="65" t="s">
        <v>279</v>
      </c>
      <c r="AS45" s="65" t="s">
        <v>318</v>
      </c>
      <c r="AT45" s="65" t="s">
        <v>305</v>
      </c>
      <c r="AU45" s="65" t="s">
        <v>317</v>
      </c>
      <c r="AV45" s="65" t="s">
        <v>303</v>
      </c>
      <c r="AX45" s="65"/>
      <c r="AY45" s="65" t="s">
        <v>279</v>
      </c>
      <c r="AZ45" s="65" t="s">
        <v>318</v>
      </c>
      <c r="BA45" s="65" t="s">
        <v>305</v>
      </c>
      <c r="BB45" s="65" t="s">
        <v>317</v>
      </c>
      <c r="BC45" s="65" t="s">
        <v>303</v>
      </c>
      <c r="BE45" s="65"/>
      <c r="BF45" s="65" t="s">
        <v>279</v>
      </c>
      <c r="BG45" s="65" t="s">
        <v>318</v>
      </c>
      <c r="BH45" s="65" t="s">
        <v>305</v>
      </c>
      <c r="BI45" s="65" t="s">
        <v>317</v>
      </c>
      <c r="BJ45" s="65" t="s">
        <v>303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28.590233000000001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20.175889999999999</v>
      </c>
      <c r="O46" s="65" t="s">
        <v>291</v>
      </c>
      <c r="P46" s="65">
        <v>600</v>
      </c>
      <c r="Q46" s="65">
        <v>800</v>
      </c>
      <c r="R46" s="65">
        <v>0</v>
      </c>
      <c r="S46" s="65">
        <v>10000</v>
      </c>
      <c r="T46" s="65">
        <v>2235.9101999999998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0.12213323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6.2602190000000002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372.73671999999999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146.13388</v>
      </c>
      <c r="AX46" s="65" t="s">
        <v>332</v>
      </c>
      <c r="AY46" s="65"/>
      <c r="AZ46" s="65"/>
      <c r="BA46" s="65"/>
      <c r="BB46" s="65"/>
      <c r="BC46" s="65"/>
      <c r="BE46" s="65" t="s">
        <v>313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4" sqref="H2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336</v>
      </c>
      <c r="B2" s="61" t="s">
        <v>337</v>
      </c>
      <c r="C2" s="61" t="s">
        <v>333</v>
      </c>
      <c r="D2" s="61">
        <v>72</v>
      </c>
      <c r="E2" s="61">
        <v>3429.2060000000001</v>
      </c>
      <c r="F2" s="61">
        <v>535.78790000000004</v>
      </c>
      <c r="G2" s="61">
        <v>90.207229999999996</v>
      </c>
      <c r="H2" s="61">
        <v>46.129973999999997</v>
      </c>
      <c r="I2" s="61">
        <v>44.077255000000001</v>
      </c>
      <c r="J2" s="61">
        <v>122.94094</v>
      </c>
      <c r="K2" s="61">
        <v>61.084476000000002</v>
      </c>
      <c r="L2" s="61">
        <v>61.856470000000002</v>
      </c>
      <c r="M2" s="61">
        <v>51.906123999999998</v>
      </c>
      <c r="N2" s="61">
        <v>6.3741446000000002</v>
      </c>
      <c r="O2" s="61">
        <v>30.541391000000001</v>
      </c>
      <c r="P2" s="61">
        <v>2160.5461</v>
      </c>
      <c r="Q2" s="61">
        <v>45.139544999999998</v>
      </c>
      <c r="R2" s="61">
        <v>1094.5046</v>
      </c>
      <c r="S2" s="61">
        <v>190.76459</v>
      </c>
      <c r="T2" s="61">
        <v>10844.874</v>
      </c>
      <c r="U2" s="61">
        <v>5.8773002999999999</v>
      </c>
      <c r="V2" s="61">
        <v>36.400424999999998</v>
      </c>
      <c r="W2" s="61">
        <v>539.50414999999998</v>
      </c>
      <c r="X2" s="61">
        <v>267.73737</v>
      </c>
      <c r="Y2" s="61">
        <v>3.1577926000000001</v>
      </c>
      <c r="Z2" s="61">
        <v>2.8197193</v>
      </c>
      <c r="AA2" s="61">
        <v>26.50264</v>
      </c>
      <c r="AB2" s="61">
        <v>3.4223797</v>
      </c>
      <c r="AC2" s="61">
        <v>1062.8498999999999</v>
      </c>
      <c r="AD2" s="61">
        <v>16.352429999999998</v>
      </c>
      <c r="AE2" s="61">
        <v>6.0962624999999999</v>
      </c>
      <c r="AF2" s="61">
        <v>3.8698389999999998</v>
      </c>
      <c r="AG2" s="61">
        <v>926.74225000000001</v>
      </c>
      <c r="AH2" s="61">
        <v>549.3723</v>
      </c>
      <c r="AI2" s="61">
        <v>377.36993000000001</v>
      </c>
      <c r="AJ2" s="61">
        <v>2150.364</v>
      </c>
      <c r="AK2" s="61">
        <v>9285.8439999999991</v>
      </c>
      <c r="AL2" s="61">
        <v>252.01920999999999</v>
      </c>
      <c r="AM2" s="61">
        <v>6847.1112999999996</v>
      </c>
      <c r="AN2" s="61">
        <v>267.07506999999998</v>
      </c>
      <c r="AO2" s="61">
        <v>28.590233000000001</v>
      </c>
      <c r="AP2" s="61">
        <v>21.036899999999999</v>
      </c>
      <c r="AQ2" s="61">
        <v>7.5533333000000002</v>
      </c>
      <c r="AR2" s="61">
        <v>20.175889999999999</v>
      </c>
      <c r="AS2" s="61">
        <v>2235.9101999999998</v>
      </c>
      <c r="AT2" s="61">
        <v>0.12213323</v>
      </c>
      <c r="AU2" s="61">
        <v>6.2602190000000002</v>
      </c>
      <c r="AV2" s="61">
        <v>372.73671999999999</v>
      </c>
      <c r="AW2" s="61">
        <v>146.13388</v>
      </c>
      <c r="AX2" s="61">
        <v>0.36841190000000001</v>
      </c>
      <c r="AY2" s="61">
        <v>2.0917077000000002</v>
      </c>
      <c r="AZ2" s="61">
        <v>633.30349999999999</v>
      </c>
      <c r="BA2" s="61">
        <v>76.625360000000001</v>
      </c>
      <c r="BB2" s="61">
        <v>23.757711</v>
      </c>
      <c r="BC2" s="61">
        <v>29.081385000000001</v>
      </c>
      <c r="BD2" s="61">
        <v>23.755693000000001</v>
      </c>
      <c r="BE2" s="61">
        <v>1.0685332999999999</v>
      </c>
      <c r="BF2" s="61">
        <v>6.3213935000000001</v>
      </c>
      <c r="BG2" s="61">
        <v>6.9387240000000003E-3</v>
      </c>
      <c r="BH2" s="61">
        <v>3.4117403999999997E-2</v>
      </c>
      <c r="BI2" s="61">
        <v>2.5849435E-2</v>
      </c>
      <c r="BJ2" s="61">
        <v>0.11747895</v>
      </c>
      <c r="BK2" s="61">
        <v>5.3374800000000001E-4</v>
      </c>
      <c r="BL2" s="61">
        <v>0.44444497999999999</v>
      </c>
      <c r="BM2" s="61">
        <v>5.1037179999999998</v>
      </c>
      <c r="BN2" s="61">
        <v>1.5124949999999999</v>
      </c>
      <c r="BO2" s="61">
        <v>91.950379999999996</v>
      </c>
      <c r="BP2" s="61">
        <v>15.281140000000001</v>
      </c>
      <c r="BQ2" s="61">
        <v>31.411625000000001</v>
      </c>
      <c r="BR2" s="61">
        <v>116.23533</v>
      </c>
      <c r="BS2" s="61">
        <v>43.244812000000003</v>
      </c>
      <c r="BT2" s="61">
        <v>16.580914</v>
      </c>
      <c r="BU2" s="61">
        <v>0.42016110000000001</v>
      </c>
      <c r="BV2" s="61">
        <v>4.316623E-2</v>
      </c>
      <c r="BW2" s="61">
        <v>1.1721900999999999</v>
      </c>
      <c r="BX2" s="61">
        <v>1.8298656</v>
      </c>
      <c r="BY2" s="61">
        <v>0.27578514999999998</v>
      </c>
      <c r="BZ2" s="61">
        <v>1.4839822999999999E-3</v>
      </c>
      <c r="CA2" s="61">
        <v>1.9302735</v>
      </c>
      <c r="CB2" s="61">
        <v>2.0784805E-2</v>
      </c>
      <c r="CC2" s="61">
        <v>0.27098044999999998</v>
      </c>
      <c r="CD2" s="61">
        <v>1.9462626999999999</v>
      </c>
      <c r="CE2" s="61">
        <v>0.11051846</v>
      </c>
      <c r="CF2" s="61">
        <v>0.18791037999999999</v>
      </c>
      <c r="CG2" s="61">
        <v>4.9500000000000003E-7</v>
      </c>
      <c r="CH2" s="61">
        <v>2.7933419000000001E-2</v>
      </c>
      <c r="CI2" s="61">
        <v>2.5328759999999999E-3</v>
      </c>
      <c r="CJ2" s="61">
        <v>4.6740273999999999</v>
      </c>
      <c r="CK2" s="61">
        <v>1.7002888000000001E-2</v>
      </c>
      <c r="CL2" s="61">
        <v>3.8101484999999999</v>
      </c>
      <c r="CM2" s="61">
        <v>4.9963850000000001</v>
      </c>
      <c r="CN2" s="61">
        <v>3385.7267999999999</v>
      </c>
      <c r="CO2" s="61">
        <v>5997.0537000000004</v>
      </c>
      <c r="CP2" s="61">
        <v>3656.5329999999999</v>
      </c>
      <c r="CQ2" s="61">
        <v>1316.4612</v>
      </c>
      <c r="CR2" s="61">
        <v>684.83219999999994</v>
      </c>
      <c r="CS2" s="61">
        <v>706.59349999999995</v>
      </c>
      <c r="CT2" s="61">
        <v>3373.4978000000001</v>
      </c>
      <c r="CU2" s="61">
        <v>2086.0374000000002</v>
      </c>
      <c r="CV2" s="61">
        <v>2215.712</v>
      </c>
      <c r="CW2" s="61">
        <v>2387.7539999999999</v>
      </c>
      <c r="CX2" s="61">
        <v>702.36739999999998</v>
      </c>
      <c r="CY2" s="61">
        <v>4376.4179999999997</v>
      </c>
      <c r="CZ2" s="61">
        <v>2235.4169999999999</v>
      </c>
      <c r="DA2" s="61">
        <v>5137.2920000000004</v>
      </c>
      <c r="DB2" s="61">
        <v>5043.4160000000002</v>
      </c>
      <c r="DC2" s="61">
        <v>7216.1090000000004</v>
      </c>
      <c r="DD2" s="61">
        <v>11389.163</v>
      </c>
      <c r="DE2" s="61">
        <v>2866.7213999999999</v>
      </c>
      <c r="DF2" s="61">
        <v>5375.9309999999996</v>
      </c>
      <c r="DG2" s="61">
        <v>2627.1475</v>
      </c>
      <c r="DH2" s="61">
        <v>130.30369999999999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76.625360000000001</v>
      </c>
      <c r="B6">
        <f>BB2</f>
        <v>23.757711</v>
      </c>
      <c r="C6">
        <f>BC2</f>
        <v>29.081385000000001</v>
      </c>
      <c r="D6">
        <f>BD2</f>
        <v>23.755693000000001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N21" sqref="N2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18028</v>
      </c>
      <c r="C2" s="56">
        <f ca="1">YEAR(TODAY())-YEAR(B2)+IF(TODAY()&gt;=DATE(YEAR(TODAY()),MONTH(B2),DAY(B2)),0,-1)</f>
        <v>72</v>
      </c>
      <c r="E2" s="52">
        <v>150.30000000000001</v>
      </c>
      <c r="F2" s="53" t="s">
        <v>39</v>
      </c>
      <c r="G2" s="52">
        <v>45.9</v>
      </c>
      <c r="H2" s="51" t="s">
        <v>41</v>
      </c>
      <c r="I2" s="72">
        <f>ROUND(G3/E3^2,1)</f>
        <v>20.3</v>
      </c>
    </row>
    <row r="3" spans="1:9" x14ac:dyDescent="0.3">
      <c r="E3" s="51">
        <f>E2/100</f>
        <v>1.5030000000000001</v>
      </c>
      <c r="F3" s="51" t="s">
        <v>40</v>
      </c>
      <c r="G3" s="51">
        <f>G2</f>
        <v>45.9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44525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김선옥, ID : H1900992)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25일 14:28:12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W18" sqref="W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44525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72</v>
      </c>
      <c r="G12" s="94"/>
      <c r="H12" s="94"/>
      <c r="I12" s="94"/>
      <c r="K12" s="123">
        <f>'개인정보 및 신체계측 입력'!E2</f>
        <v>150.30000000000001</v>
      </c>
      <c r="L12" s="124"/>
      <c r="M12" s="117">
        <f>'개인정보 및 신체계측 입력'!G2</f>
        <v>45.9</v>
      </c>
      <c r="N12" s="118"/>
      <c r="O12" s="113" t="s">
        <v>271</v>
      </c>
      <c r="P12" s="107"/>
      <c r="Q12" s="90">
        <f>'개인정보 및 신체계측 입력'!I2</f>
        <v>20.3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김선옥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71.540000000000006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12.045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16.414999999999999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0.8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12</v>
      </c>
      <c r="L71" s="36" t="s">
        <v>53</v>
      </c>
      <c r="M71" s="36">
        <f>ROUND('DRIs DATA'!K8,1)</f>
        <v>5.6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145.93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303.33999999999997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267.74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228.16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115.84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619.05999999999995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285.89999999999998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1600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2021-11-25T05:47:19Z</dcterms:modified>
</cp:coreProperties>
</file>