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<sst xmlns="http://schemas.openxmlformats.org/spreadsheetml/2006/main" count="692" uniqueCount="338">
  <si>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</si>
  <si>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</si>
  <si>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</si>
  <si>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</si>
  <si>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</si>
  <si>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</si>
  <si>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</si>
  <si>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</si>
  <si>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</si>
  <si>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</si>
  <si>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</si>
  <si>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</si>
  <si>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</si>
  <si>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</si>
  <si>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</si>
  <si>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</si>
  <si>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</si>
  <si>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</si>
  <si>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</si>
  <si>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</si>
  <si>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</si>
  <si>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</si>
  <si>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</si>
  <si>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</si>
  <si>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</si>
  <si>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</si>
  <si>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</si>
  <si>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</si>
  <si>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</si>
  <si>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</si>
  <si>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</si>
  <si>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</si>
  <si>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</si>
  <si>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</si>
  <si>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</si>
  <si>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</si>
  <si>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</si>
  <si>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</si>
  <si>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</si>
  <si>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</si>
  <si>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</si>
  <si>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</si>
  <si>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</si>
  <si>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</si>
  <si>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</si>
  <si>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</si>
  <si>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</si>
  <si>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</si>
  <si>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</si>
  <si>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</si>
  <si>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</si>
  <si>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</si>
  <si>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</si>
  <si>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</si>
  <si>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</si>
  <si>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</si>
  <si>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</si>
  <si>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</si>
  <si>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</si>
  <si>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</si>
  <si>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</si>
  <si>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</si>
  <si>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</si>
  <si>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</si>
  <si>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</si>
  <si>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</si>
  <si>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</si>
  <si>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</si>
  <si>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</si>
  <si>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</si>
  <si>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</si>
  <si>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</si>
  <si>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</si>
  <si>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</si>
  <si>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</si>
  <si>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</si>
  <si>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</si>
  <si>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</si>
  <si>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</si>
  <si>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</si>
  <si>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</si>
  <si>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</si>
  <si>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</si>
  <si>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</si>
  <si>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</si>
  <si>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</si>
  <si>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</si>
  <si>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</si>
  <si>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</si>
  <si>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</si>
  <si>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</si>
  <si>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</si>
  <si>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</si>
  <si>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</si>
  <si>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</si>
  <si>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</si>
  <si>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</si>
  <si>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</si>
  <si>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</si>
  <si>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</si>
  <si>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</si>
  <si>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</si>
  <si>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</si>
  <si>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</si>
  <si>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</si>
  <si>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</si>
  <si>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</si>
  <si>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</si>
  <si>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</si>
  <si>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</si>
  <si>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</si>
  <si>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</si>
  <si>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</si>
  <si>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</si>
  <si>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</si>
  <si>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</si>
  <si>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</si>
  <si>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</si>
  <si>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</si>
  <si>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</si>
  <si>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</si>
  <si>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</si>
  <si>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</si>
  <si>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</si>
  <si>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</si>
  <si>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</si>
  <si>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</si>
  <si>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</si>
  <si>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</si>
  <si>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</si>
  <si>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</si>
  <si>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</si>
  <si>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</si>
  <si>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</si>
  <si>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</si>
  <si>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</si>
  <si>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</si>
  <si>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</si>
  <si>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</si>
  <si>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</si>
  <si>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</si>
  <si>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</si>
  <si>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</si>
  <si>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</si>
  <si>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</si>
  <si>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</si>
  <si>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</si>
  <si>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</si>
  <si>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</si>
  <si>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</si>
  <si>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</si>
  <si>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</si>
  <si>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</si>
  <si>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</si>
  <si>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</si>
  <si>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</si>
  <si>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</si>
  <si>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</si>
  <si>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</si>
  <si>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</si>
  <si>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</si>
  <si>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</si>
  <si>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</si>
  <si>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</si>
  <si>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</si>
  <si>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</si>
  <si>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</si>
  <si>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</si>
  <si>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</si>
  <si>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</si>
  <si>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</si>
  <si>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</si>
  <si>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</si>
  <si>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</si>
  <si>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</si>
  <si>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</si>
  <si>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</si>
  <si>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</si>
  <si>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</si>
  <si>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</si>
  <si>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</si>
  <si>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</si>
  <si>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</si>
  <si>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</si>
  <si>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</si>
  <si>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</si>
  <si>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</si>
  <si>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</si>
  <si>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</si>
  <si>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</si>
  <si>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</si>
  <si>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</si>
  <si>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</si>
  <si>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</si>
  <si>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</si>
  <si>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</si>
  <si>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</si>
  <si>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</si>
  <si>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</si>
  <si>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</si>
  <si>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</si>
  <si>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</si>
  <si>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</si>
  <si>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</si>
  <si>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</si>
  <si>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</si>
  <si>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</si>
  <si>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</si>
  <si>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</si>
  <si>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</si>
  <si>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</si>
  <si>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</si>
  <si>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</si>
  <si>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</si>
  <si>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</si>
  <si>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</si>
  <si>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</si>
  <si>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</si>
  <si>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</si>
  <si>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</si>
  <si>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</si>
  <si>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</si>
  <si>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</si>
  <si>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</si>
  <si>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</si>
  <si>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</si>
  <si>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</si>
  <si>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</si>
  <si>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</si>
  <si>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</si>
  <si>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</si>
  <si>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</si>
  <si>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</si>
  <si>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</si>
  <si>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</si>
  <si>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</si>
  <si>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</si>
  <si>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</si>
  <si>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</si>
  <si>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</si>
  <si>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</si>
  <si>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</si>
  <si>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</si>
  <si>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</si>
  <si>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</si>
  <si>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</si>
  <si>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</si>
  <si>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</si>
  <si>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</si>
  <si>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</si>
  <si>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</si>
  <si>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</si>
  <si>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</si>
  <si>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</si>
  <si>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</si>
  <si>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</si>
  <si>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</si>
  <si>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</si>
  <si>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</si>
  <si>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</si>
  <si>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</si>
  <si>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</si>
  <si>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</si>
  <si>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</si>
  <si>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</si>
  <si>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</si>
  <si>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</si>
  <si>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</si>
  <si>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</si>
  <si>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</si>
  <si>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</si>
  <si>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</si>
  <si>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</si>
  <si>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</si>
  <si>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</si>
  <si>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</si>
  <si>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</si>
  <si>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</si>
  <si>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</si>
  <si>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</si>
  <si>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</si>
  <si>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</si>
  <si>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</si>
  <si>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</si>
  <si>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</si>
  <si>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</si>
  <si>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</si>
  <si>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</si>
  <si>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</si>
  <si>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</si>
  <si>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</si>
  <si>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</si>
  <si>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</si>
  <si>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</si>
  <si>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</si>
  <si>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</si>
  <si>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</si>
  <si>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</si>
  <si>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</si>
  <si>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</si>
  <si>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</si>
  <si>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</si>
  <si>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</si>
  <si>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</si>
  <si>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</si>
  <si>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크롬(ug/일)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</si>
  <si>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</si>
  <si>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</si>
  <si>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</si>
  <si>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</si>
  <si>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</si>
  <si>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</si>
  <si>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</si>
  <si>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</si>
  <si>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</si>
  <si>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</si>
  <si>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</si>
  <si>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</si>
  <si>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</si>
  <si>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(설문지 : FFQ 95문항 설문지, 사용자 : 최종화, ID : H1900994)</t>
  </si>
  <si>
    <t>2021년 12월 01일 10:41:22</t>
  </si>
  <si>
    <t>에너지(kcal)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</si>
  <si>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</si>
  <si>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</si>
  <si>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</si>
  <si>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</si>
  <si>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</si>
  <si>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</si>
  <si>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비타민B12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</si>
  <si>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</si>
  <si>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</si>
  <si>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</si>
  <si>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</si>
  <si>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</si>
  <si>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망간</t>
    <phoneticPr fontId="1" type="noConversion"/>
  </si>
  <si>
    <t>H1900994</t>
  </si>
  <si>
    <t>최종화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</si>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</sst>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51.213189999999997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2232"/>
        <c:axId val="531133800"/>
      </c:barChart>
      <c:catAx>
        <c:axId val="53113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33800"/>
        <c:crosses val="autoZero"/>
        <c:auto val="1"/>
        <c:lblAlgn val="ctr"/>
        <c:lblOffset val="100"/>
        <c:noMultiLvlLbl val="0"/>
      </c:catAx>
      <c:valAx>
        <c:axId val="53113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2.0802320999999999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5424"/>
        <c:axId val="531132624"/>
      </c:barChart>
      <c:catAx>
        <c:axId val="52242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32624"/>
        <c:crosses val="autoZero"/>
        <c:auto val="1"/>
        <c:lblAlgn val="ctr"/>
        <c:lblOffset val="100"/>
        <c:noMultiLvlLbl val="0"/>
      </c:catAx>
      <c:valAx>
        <c:axId val="53113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0.34965694000000003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1840"/>
        <c:axId val="265801400"/>
      </c:barChart>
      <c:catAx>
        <c:axId val="5311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01400"/>
        <c:crosses val="autoZero"/>
        <c:auto val="1"/>
        <c:lblAlgn val="ctr"/>
        <c:lblOffset val="100"/>
        <c:noMultiLvlLbl val="0"/>
      </c:catAx>
      <c:valAx>
        <c:axId val="26580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830.91629999999998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95912"/>
        <c:axId val="584009808"/>
      </c:barChart>
      <c:catAx>
        <c:axId val="26579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9808"/>
        <c:crosses val="autoZero"/>
        <c:auto val="1"/>
        <c:lblAlgn val="ctr"/>
        <c:lblOffset val="100"/>
        <c:noMultiLvlLbl val="0"/>
      </c:catAx>
      <c:valAx>
        <c:axId val="58400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9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1765.8255999999999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08632"/>
        <c:axId val="584008240"/>
      </c:barChart>
      <c:catAx>
        <c:axId val="58400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8240"/>
        <c:crosses val="autoZero"/>
        <c:auto val="1"/>
        <c:lblAlgn val="ctr"/>
        <c:lblOffset val="100"/>
        <c:noMultiLvlLbl val="0"/>
      </c:catAx>
      <c:valAx>
        <c:axId val="584008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0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58.516710000000003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10200"/>
        <c:axId val="584009416"/>
      </c:barChart>
      <c:catAx>
        <c:axId val="58401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9416"/>
        <c:crosses val="autoZero"/>
        <c:auto val="1"/>
        <c:lblAlgn val="ctr"/>
        <c:lblOffset val="100"/>
        <c:noMultiLvlLbl val="0"/>
      </c:catAx>
      <c:valAx>
        <c:axId val="58400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1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66.143974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10984"/>
        <c:axId val="584011376"/>
      </c:barChart>
      <c:catAx>
        <c:axId val="58401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11376"/>
        <c:crosses val="autoZero"/>
        <c:auto val="1"/>
        <c:lblAlgn val="ctr"/>
        <c:lblOffset val="100"/>
        <c:noMultiLvlLbl val="0"/>
      </c:catAx>
      <c:valAx>
        <c:axId val="58401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1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7.1530170000000002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0704"/>
        <c:axId val="582683448"/>
      </c:barChart>
      <c:catAx>
        <c:axId val="58268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3448"/>
        <c:crosses val="autoZero"/>
        <c:auto val="1"/>
        <c:lblAlgn val="ctr"/>
        <c:lblOffset val="100"/>
        <c:noMultiLvlLbl val="0"/>
      </c:catAx>
      <c:valAx>
        <c:axId val="58268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428.96159999999998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3056"/>
        <c:axId val="582683840"/>
      </c:barChart>
      <c:catAx>
        <c:axId val="58268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3840"/>
        <c:crosses val="autoZero"/>
        <c:auto val="1"/>
        <c:lblAlgn val="ctr"/>
        <c:lblOffset val="100"/>
        <c:noMultiLvlLbl val="0"/>
      </c:catAx>
      <c:valAx>
        <c:axId val="582683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3.3267517000000003E-2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1488"/>
        <c:axId val="582681880"/>
      </c:barChart>
      <c:catAx>
        <c:axId val="5826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1880"/>
        <c:crosses val="autoZero"/>
        <c:auto val="1"/>
        <c:lblAlgn val="ctr"/>
        <c:lblOffset val="100"/>
        <c:noMultiLvlLbl val="0"/>
      </c:catAx>
      <c:valAx>
        <c:axId val="58268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1.8342704999999999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5568"/>
        <c:axId val="588918704"/>
      </c:barChart>
      <c:catAx>
        <c:axId val="58891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8704"/>
        <c:crosses val="autoZero"/>
        <c:auto val="1"/>
        <c:lblAlgn val="ctr"/>
        <c:lblOffset val="100"/>
        <c:noMultiLvlLbl val="0"/>
      </c:catAx>
      <c:valAx>
        <c:axId val="58891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16.949124999999999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28312"/>
        <c:axId val="531129880"/>
      </c:barChart>
      <c:catAx>
        <c:axId val="53112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29880"/>
        <c:crosses val="autoZero"/>
        <c:auto val="1"/>
        <c:lblAlgn val="ctr"/>
        <c:lblOffset val="100"/>
        <c:noMultiLvlLbl val="0"/>
      </c:catAx>
      <c:valAx>
        <c:axId val="531129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2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147.25635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7136"/>
        <c:axId val="588917920"/>
      </c:barChart>
      <c:catAx>
        <c:axId val="58891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7920"/>
        <c:crosses val="autoZero"/>
        <c:auto val="1"/>
        <c:lblAlgn val="ctr"/>
        <c:lblOffset val="100"/>
        <c:noMultiLvlLbl val="0"/>
      </c:catAx>
      <c:valAx>
        <c:axId val="58891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73.754554999999996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8312"/>
        <c:axId val="588919096"/>
      </c:barChart>
      <c:catAx>
        <c:axId val="58891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9096"/>
        <c:crosses val="autoZero"/>
        <c:auto val="1"/>
        <c:lblAlgn val="ctr"/>
        <c:lblOffset val="100"/>
        <c:noMultiLvlLbl val="0"/>
      </c:catAx>
      <c:valAx>
        <c:axId val="58891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8.3320000000000007</c:v>
                </c:pt>
                <c:pt idx="1">
                  <c:v>23.29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919880"/>
        <c:axId val="588920272"/>
      </c:barChart>
      <c:catAx>
        <c:axId val="58891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20272"/>
        <c:crosses val="autoZero"/>
        <c:auto val="1"/>
        <c:lblAlgn val="ctr"/>
        <c:lblOffset val="100"/>
        <c:noMultiLvlLbl val="0"/>
      </c:catAx>
      <c:valAx>
        <c:axId val="58892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9.0105760000000004</c:v>
                </c:pt>
                <c:pt idx="1">
                  <c:v>11.219248</c:v>
                </c:pt>
                <c:pt idx="2">
                  <c:v>13.393523999999999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401.57166000000001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6744"/>
        <c:axId val="588914784"/>
      </c:barChart>
      <c:catAx>
        <c:axId val="58891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4784"/>
        <c:crosses val="autoZero"/>
        <c:auto val="1"/>
        <c:lblAlgn val="ctr"/>
        <c:lblOffset val="100"/>
        <c:noMultiLvlLbl val="0"/>
      </c:catAx>
      <c:valAx>
        <c:axId val="588914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15.3164835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5176"/>
        <c:axId val="588921448"/>
      </c:barChart>
      <c:catAx>
        <c:axId val="5889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21448"/>
        <c:crosses val="autoZero"/>
        <c:auto val="1"/>
        <c:lblAlgn val="ctr"/>
        <c:lblOffset val="100"/>
        <c:noMultiLvlLbl val="0"/>
      </c:catAx>
      <c:valAx>
        <c:axId val="58892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67.501999999999995</c:v>
                </c:pt>
                <c:pt idx="1">
                  <c:v>12.391</c:v>
                </c:pt>
                <c:pt idx="2">
                  <c:v>20.106999999999999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922232"/>
        <c:axId val="525848848"/>
      </c:barChart>
      <c:catAx>
        <c:axId val="58892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48848"/>
        <c:crosses val="autoZero"/>
        <c:auto val="1"/>
        <c:lblAlgn val="ctr"/>
        <c:lblOffset val="100"/>
        <c:noMultiLvlLbl val="0"/>
      </c:catAx>
      <c:valAx>
        <c:axId val="52584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2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1230.7122999999999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1592"/>
        <c:axId val="525851200"/>
      </c:barChart>
      <c:catAx>
        <c:axId val="52585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1200"/>
        <c:crosses val="autoZero"/>
        <c:auto val="1"/>
        <c:lblAlgn val="ctr"/>
        <c:lblOffset val="100"/>
        <c:noMultiLvlLbl val="0"/>
      </c:catAx>
      <c:valAx>
        <c:axId val="52585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41.479042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2376"/>
        <c:axId val="525850024"/>
      </c:barChart>
      <c:catAx>
        <c:axId val="5258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0024"/>
        <c:crosses val="autoZero"/>
        <c:auto val="1"/>
        <c:lblAlgn val="ctr"/>
        <c:lblOffset val="100"/>
        <c:noMultiLvlLbl val="0"/>
      </c:catAx>
      <c:valAx>
        <c:axId val="52585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293.86075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4728"/>
        <c:axId val="525852768"/>
      </c:barChart>
      <c:catAx>
        <c:axId val="52585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2768"/>
        <c:crosses val="autoZero"/>
        <c:auto val="1"/>
        <c:lblAlgn val="ctr"/>
        <c:lblOffset val="100"/>
        <c:noMultiLvlLbl val="0"/>
      </c:catAx>
      <c:valAx>
        <c:axId val="52585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3.2297365999999998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4192"/>
        <c:axId val="531127136"/>
      </c:barChart>
      <c:catAx>
        <c:axId val="53113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27136"/>
        <c:crosses val="autoZero"/>
        <c:auto val="1"/>
        <c:lblAlgn val="ctr"/>
        <c:lblOffset val="100"/>
        <c:noMultiLvlLbl val="0"/>
      </c:catAx>
      <c:valAx>
        <c:axId val="53112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4101.7250000000004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3552"/>
        <c:axId val="525853944"/>
      </c:barChart>
      <c:catAx>
        <c:axId val="52585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3944"/>
        <c:crosses val="autoZero"/>
        <c:auto val="1"/>
        <c:lblAlgn val="ctr"/>
        <c:lblOffset val="100"/>
        <c:noMultiLvlLbl val="0"/>
      </c:catAx>
      <c:valAx>
        <c:axId val="52585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9.9933239999999994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4336"/>
        <c:axId val="525855120"/>
      </c:barChart>
      <c:catAx>
        <c:axId val="52585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5120"/>
        <c:crosses val="autoZero"/>
        <c:auto val="1"/>
        <c:lblAlgn val="ctr"/>
        <c:lblOffset val="100"/>
        <c:noMultiLvlLbl val="0"/>
      </c:catAx>
      <c:valAx>
        <c:axId val="52585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1.116725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48456"/>
        <c:axId val="525855512"/>
      </c:barChart>
      <c:catAx>
        <c:axId val="52584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5512"/>
        <c:crosses val="autoZero"/>
        <c:auto val="1"/>
        <c:lblAlgn val="ctr"/>
        <c:lblOffset val="100"/>
        <c:noMultiLvlLbl val="0"/>
      </c:catAx>
      <c:valAx>
        <c:axId val="52585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4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113.06827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0128"/>
        <c:axId val="522425816"/>
      </c:barChart>
      <c:catAx>
        <c:axId val="52243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5816"/>
        <c:crosses val="autoZero"/>
        <c:auto val="1"/>
        <c:lblAlgn val="ctr"/>
        <c:lblOffset val="100"/>
        <c:noMultiLvlLbl val="0"/>
      </c:catAx>
      <c:valAx>
        <c:axId val="52242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1.3150535999999999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7384"/>
        <c:axId val="522426992"/>
      </c:barChart>
      <c:catAx>
        <c:axId val="52242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6992"/>
        <c:crosses val="autoZero"/>
        <c:auto val="1"/>
        <c:lblAlgn val="ctr"/>
        <c:lblOffset val="100"/>
        <c:noMultiLvlLbl val="0"/>
      </c:catAx>
      <c:valAx>
        <c:axId val="522426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9.9641990000000007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7776"/>
        <c:axId val="522428952"/>
      </c:barChart>
      <c:catAx>
        <c:axId val="52242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8952"/>
        <c:crosses val="autoZero"/>
        <c:auto val="1"/>
        <c:lblAlgn val="ctr"/>
        <c:lblOffset val="100"/>
        <c:noMultiLvlLbl val="0"/>
      </c:catAx>
      <c:valAx>
        <c:axId val="52242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1.116725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8560"/>
        <c:axId val="522428168"/>
      </c:barChart>
      <c:catAx>
        <c:axId val="52242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8168"/>
        <c:crosses val="autoZero"/>
        <c:auto val="1"/>
        <c:lblAlgn val="ctr"/>
        <c:lblOffset val="100"/>
        <c:noMultiLvlLbl val="0"/>
      </c:catAx>
      <c:valAx>
        <c:axId val="52242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395.76427999999999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0912"/>
        <c:axId val="522425032"/>
      </c:barChart>
      <c:catAx>
        <c:axId val="5224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5032"/>
        <c:crosses val="autoZero"/>
        <c:auto val="1"/>
        <c:lblAlgn val="ctr"/>
        <c:lblOffset val="100"/>
        <c:noMultiLvlLbl val="0"/>
      </c:catAx>
      <c:valAx>
        <c:axId val="52242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5.7834909999999997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1696"/>
        <c:axId val="522424248"/>
      </c:barChart>
      <c:catAx>
        <c:axId val="52243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4248"/>
        <c:crosses val="autoZero"/>
        <c:auto val="1"/>
        <c:lblAlgn val="ctr"/>
        <c:lblOffset val="100"/>
        <c:noMultiLvlLbl val="0"/>
      </c:catAx>
      <c:valAx>
        <c:axId val="52242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최종화, ID : H1900994)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01일 10:41:22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1230.7122999999999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51.213189999999997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16.949124999999999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67.501999999999995</v>
      </c>
      <c r="G8" s="59">
        <f>'DRIs DATA 입력'!G8</f>
        <v>12.391</v>
      </c>
      <c r="H8" s="59">
        <f>'DRIs DATA 입력'!H8</f>
        <v>20.106999999999999</v>
      </c>
      <c r="I8" s="46"/>
      <c r="J8" s="59" t="s">
        <v>216</v>
      </c>
      <c r="K8" s="59">
        <f>'DRIs DATA 입력'!K8</f>
        <v>8.3320000000000007</v>
      </c>
      <c r="L8" s="59">
        <f>'DRIs DATA 입력'!L8</f>
        <v>23.29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401.57166000000001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15.3164835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3.2297365999999998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113.06827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41.479042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1.1105525000000001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1.3150535999999999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9.9641990000000007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1.116725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395.76427999999999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5.7834909999999997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2.0802320999999999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0.34965694000000003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293.86075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830.91629999999998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4101.7250000000004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1765.8255999999999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58.516710000000003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66.143974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9.9933239999999994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7.1530170000000002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428.96159999999998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3.3267517000000003E-2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1.8342704999999999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147.25635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73.754554999999996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4" sqref="K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319</v>
      </c>
      <c r="G1" s="62" t="s">
        <v>306</v>
      </c>
      <c r="H1" s="61" t="s">
        <v>320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321</v>
      </c>
      <c r="B4" s="69"/>
      <c r="C4" s="69"/>
      <c r="E4" s="66" t="s">
        <v>295</v>
      </c>
      <c r="F4" s="67"/>
      <c r="G4" s="67"/>
      <c r="H4" s="68"/>
      <c r="J4" s="66" t="s">
        <v>276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3">
      <c r="A5" s="65"/>
      <c r="B5" s="65" t="s">
        <v>277</v>
      </c>
      <c r="C5" s="65" t="s">
        <v>297</v>
      </c>
      <c r="E5" s="65"/>
      <c r="F5" s="65" t="s">
        <v>50</v>
      </c>
      <c r="G5" s="65" t="s">
        <v>307</v>
      </c>
      <c r="H5" s="65" t="s">
        <v>46</v>
      </c>
      <c r="J5" s="65"/>
      <c r="K5" s="65" t="s">
        <v>322</v>
      </c>
      <c r="L5" s="65" t="s">
        <v>298</v>
      </c>
      <c r="N5" s="65"/>
      <c r="O5" s="65" t="s">
        <v>323</v>
      </c>
      <c r="P5" s="65" t="s">
        <v>309</v>
      </c>
      <c r="Q5" s="65" t="s">
        <v>324</v>
      </c>
      <c r="R5" s="65" t="s">
        <v>308</v>
      </c>
      <c r="S5" s="65" t="s">
        <v>297</v>
      </c>
      <c r="U5" s="65"/>
      <c r="V5" s="65" t="s">
        <v>323</v>
      </c>
      <c r="W5" s="65" t="s">
        <v>309</v>
      </c>
      <c r="X5" s="65" t="s">
        <v>324</v>
      </c>
      <c r="Y5" s="65" t="s">
        <v>308</v>
      </c>
      <c r="Z5" s="65" t="s">
        <v>297</v>
      </c>
    </row>
    <row r="6" spans="1:27" x14ac:dyDescent="0.3">
      <c r="A6" s="65" t="s">
        <v>321</v>
      </c>
      <c r="B6" s="65">
        <v>2200</v>
      </c>
      <c r="C6" s="65">
        <v>1230.7122999999999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288</v>
      </c>
      <c r="O6" s="65">
        <v>50</v>
      </c>
      <c r="P6" s="65">
        <v>60</v>
      </c>
      <c r="Q6" s="65">
        <v>0</v>
      </c>
      <c r="R6" s="65">
        <v>0</v>
      </c>
      <c r="S6" s="65">
        <v>51.213189999999997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16.949124999999999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327</v>
      </c>
      <c r="F8" s="65">
        <v>67.501999999999995</v>
      </c>
      <c r="G8" s="65">
        <v>12.391</v>
      </c>
      <c r="H8" s="65">
        <v>20.106999999999999</v>
      </c>
      <c r="J8" s="65" t="s">
        <v>327</v>
      </c>
      <c r="K8" s="65">
        <v>8.3320000000000007</v>
      </c>
      <c r="L8" s="65">
        <v>23.29</v>
      </c>
    </row>
    <row r="13" spans="1:27" x14ac:dyDescent="0.3">
      <c r="A13" s="70" t="s">
        <v>278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279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290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323</v>
      </c>
      <c r="C15" s="65" t="s">
        <v>309</v>
      </c>
      <c r="D15" s="65" t="s">
        <v>324</v>
      </c>
      <c r="E15" s="65" t="s">
        <v>308</v>
      </c>
      <c r="F15" s="65" t="s">
        <v>297</v>
      </c>
      <c r="H15" s="65"/>
      <c r="I15" s="65" t="s">
        <v>323</v>
      </c>
      <c r="J15" s="65" t="s">
        <v>309</v>
      </c>
      <c r="K15" s="65" t="s">
        <v>324</v>
      </c>
      <c r="L15" s="65" t="s">
        <v>308</v>
      </c>
      <c r="M15" s="65" t="s">
        <v>297</v>
      </c>
      <c r="O15" s="65"/>
      <c r="P15" s="65" t="s">
        <v>323</v>
      </c>
      <c r="Q15" s="65" t="s">
        <v>309</v>
      </c>
      <c r="R15" s="65" t="s">
        <v>324</v>
      </c>
      <c r="S15" s="65" t="s">
        <v>308</v>
      </c>
      <c r="T15" s="65" t="s">
        <v>297</v>
      </c>
      <c r="V15" s="65"/>
      <c r="W15" s="65" t="s">
        <v>323</v>
      </c>
      <c r="X15" s="65" t="s">
        <v>309</v>
      </c>
      <c r="Y15" s="65" t="s">
        <v>324</v>
      </c>
      <c r="Z15" s="65" t="s">
        <v>308</v>
      </c>
      <c r="AA15" s="65" t="s">
        <v>297</v>
      </c>
    </row>
    <row r="16" spans="1:27" x14ac:dyDescent="0.3">
      <c r="A16" s="65" t="s">
        <v>300</v>
      </c>
      <c r="B16" s="65">
        <v>530</v>
      </c>
      <c r="C16" s="65">
        <v>750</v>
      </c>
      <c r="D16" s="65">
        <v>0</v>
      </c>
      <c r="E16" s="65">
        <v>3000</v>
      </c>
      <c r="F16" s="65">
        <v>401.57166000000001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15.3164835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3.2297365999999998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113.06827</v>
      </c>
    </row>
    <row r="23" spans="1:62" x14ac:dyDescent="0.3">
      <c r="A23" s="70" t="s">
        <v>280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301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328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281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323</v>
      </c>
      <c r="C25" s="65" t="s">
        <v>309</v>
      </c>
      <c r="D25" s="65" t="s">
        <v>324</v>
      </c>
      <c r="E25" s="65" t="s">
        <v>308</v>
      </c>
      <c r="F25" s="65" t="s">
        <v>297</v>
      </c>
      <c r="H25" s="65"/>
      <c r="I25" s="65" t="s">
        <v>323</v>
      </c>
      <c r="J25" s="65" t="s">
        <v>309</v>
      </c>
      <c r="K25" s="65" t="s">
        <v>324</v>
      </c>
      <c r="L25" s="65" t="s">
        <v>308</v>
      </c>
      <c r="M25" s="65" t="s">
        <v>297</v>
      </c>
      <c r="O25" s="65"/>
      <c r="P25" s="65" t="s">
        <v>323</v>
      </c>
      <c r="Q25" s="65" t="s">
        <v>309</v>
      </c>
      <c r="R25" s="65" t="s">
        <v>324</v>
      </c>
      <c r="S25" s="65" t="s">
        <v>308</v>
      </c>
      <c r="T25" s="65" t="s">
        <v>297</v>
      </c>
      <c r="V25" s="65"/>
      <c r="W25" s="65" t="s">
        <v>323</v>
      </c>
      <c r="X25" s="65" t="s">
        <v>309</v>
      </c>
      <c r="Y25" s="65" t="s">
        <v>324</v>
      </c>
      <c r="Z25" s="65" t="s">
        <v>308</v>
      </c>
      <c r="AA25" s="65" t="s">
        <v>297</v>
      </c>
      <c r="AC25" s="65"/>
      <c r="AD25" s="65" t="s">
        <v>323</v>
      </c>
      <c r="AE25" s="65" t="s">
        <v>309</v>
      </c>
      <c r="AF25" s="65" t="s">
        <v>324</v>
      </c>
      <c r="AG25" s="65" t="s">
        <v>308</v>
      </c>
      <c r="AH25" s="65" t="s">
        <v>297</v>
      </c>
      <c r="AJ25" s="65"/>
      <c r="AK25" s="65" t="s">
        <v>323</v>
      </c>
      <c r="AL25" s="65" t="s">
        <v>309</v>
      </c>
      <c r="AM25" s="65" t="s">
        <v>324</v>
      </c>
      <c r="AN25" s="65" t="s">
        <v>308</v>
      </c>
      <c r="AO25" s="65" t="s">
        <v>297</v>
      </c>
      <c r="AQ25" s="65"/>
      <c r="AR25" s="65" t="s">
        <v>323</v>
      </c>
      <c r="AS25" s="65" t="s">
        <v>309</v>
      </c>
      <c r="AT25" s="65" t="s">
        <v>324</v>
      </c>
      <c r="AU25" s="65" t="s">
        <v>308</v>
      </c>
      <c r="AV25" s="65" t="s">
        <v>297</v>
      </c>
      <c r="AX25" s="65"/>
      <c r="AY25" s="65" t="s">
        <v>323</v>
      </c>
      <c r="AZ25" s="65" t="s">
        <v>309</v>
      </c>
      <c r="BA25" s="65" t="s">
        <v>324</v>
      </c>
      <c r="BB25" s="65" t="s">
        <v>308</v>
      </c>
      <c r="BC25" s="65" t="s">
        <v>297</v>
      </c>
      <c r="BE25" s="65"/>
      <c r="BF25" s="65" t="s">
        <v>323</v>
      </c>
      <c r="BG25" s="65" t="s">
        <v>309</v>
      </c>
      <c r="BH25" s="65" t="s">
        <v>324</v>
      </c>
      <c r="BI25" s="65" t="s">
        <v>308</v>
      </c>
      <c r="BJ25" s="65" t="s">
        <v>297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41.479042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1.1105525000000001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1.3150535999999999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9.9641990000000007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1.116725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395.76427999999999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5.7834909999999997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2.0802320999999999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0.34965694000000003</v>
      </c>
    </row>
    <row r="33" spans="1:68" x14ac:dyDescent="0.3">
      <c r="A33" s="70" t="s">
        <v>329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330</v>
      </c>
      <c r="B34" s="69"/>
      <c r="C34" s="69"/>
      <c r="D34" s="69"/>
      <c r="E34" s="69"/>
      <c r="F34" s="69"/>
      <c r="H34" s="69" t="s">
        <v>331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332</v>
      </c>
      <c r="W34" s="69"/>
      <c r="X34" s="69"/>
      <c r="Y34" s="69"/>
      <c r="Z34" s="69"/>
      <c r="AA34" s="69"/>
      <c r="AC34" s="69" t="s">
        <v>333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323</v>
      </c>
      <c r="C35" s="65" t="s">
        <v>309</v>
      </c>
      <c r="D35" s="65" t="s">
        <v>324</v>
      </c>
      <c r="E35" s="65" t="s">
        <v>308</v>
      </c>
      <c r="F35" s="65" t="s">
        <v>297</v>
      </c>
      <c r="H35" s="65"/>
      <c r="I35" s="65" t="s">
        <v>323</v>
      </c>
      <c r="J35" s="65" t="s">
        <v>309</v>
      </c>
      <c r="K35" s="65" t="s">
        <v>324</v>
      </c>
      <c r="L35" s="65" t="s">
        <v>308</v>
      </c>
      <c r="M35" s="65" t="s">
        <v>297</v>
      </c>
      <c r="O35" s="65"/>
      <c r="P35" s="65" t="s">
        <v>323</v>
      </c>
      <c r="Q35" s="65" t="s">
        <v>309</v>
      </c>
      <c r="R35" s="65" t="s">
        <v>324</v>
      </c>
      <c r="S35" s="65" t="s">
        <v>308</v>
      </c>
      <c r="T35" s="65" t="s">
        <v>297</v>
      </c>
      <c r="V35" s="65"/>
      <c r="W35" s="65" t="s">
        <v>323</v>
      </c>
      <c r="X35" s="65" t="s">
        <v>309</v>
      </c>
      <c r="Y35" s="65" t="s">
        <v>324</v>
      </c>
      <c r="Z35" s="65" t="s">
        <v>308</v>
      </c>
      <c r="AA35" s="65" t="s">
        <v>297</v>
      </c>
      <c r="AC35" s="65"/>
      <c r="AD35" s="65" t="s">
        <v>323</v>
      </c>
      <c r="AE35" s="65" t="s">
        <v>309</v>
      </c>
      <c r="AF35" s="65" t="s">
        <v>324</v>
      </c>
      <c r="AG35" s="65" t="s">
        <v>308</v>
      </c>
      <c r="AH35" s="65" t="s">
        <v>297</v>
      </c>
      <c r="AJ35" s="65"/>
      <c r="AK35" s="65" t="s">
        <v>323</v>
      </c>
      <c r="AL35" s="65" t="s">
        <v>309</v>
      </c>
      <c r="AM35" s="65" t="s">
        <v>324</v>
      </c>
      <c r="AN35" s="65" t="s">
        <v>308</v>
      </c>
      <c r="AO35" s="65" t="s">
        <v>297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293.86075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830.91629999999998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4101.7250000000004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1765.8255999999999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58.516710000000003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66.143974</v>
      </c>
    </row>
    <row r="43" spans="1:68" x14ac:dyDescent="0.3">
      <c r="A43" s="70" t="s">
        <v>316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282</v>
      </c>
      <c r="B44" s="69"/>
      <c r="C44" s="69"/>
      <c r="D44" s="69"/>
      <c r="E44" s="69"/>
      <c r="F44" s="69"/>
      <c r="H44" s="69" t="s">
        <v>283</v>
      </c>
      <c r="I44" s="69"/>
      <c r="J44" s="69"/>
      <c r="K44" s="69"/>
      <c r="L44" s="69"/>
      <c r="M44" s="69"/>
      <c r="O44" s="69" t="s">
        <v>304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334</v>
      </c>
      <c r="AD44" s="69"/>
      <c r="AE44" s="69"/>
      <c r="AF44" s="69"/>
      <c r="AG44" s="69"/>
      <c r="AH44" s="69"/>
      <c r="AJ44" s="69" t="s">
        <v>292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284</v>
      </c>
      <c r="AY44" s="69"/>
      <c r="AZ44" s="69"/>
      <c r="BA44" s="69"/>
      <c r="BB44" s="69"/>
      <c r="BC44" s="69"/>
      <c r="BE44" s="69" t="s">
        <v>285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323</v>
      </c>
      <c r="C45" s="65" t="s">
        <v>309</v>
      </c>
      <c r="D45" s="65" t="s">
        <v>324</v>
      </c>
      <c r="E45" s="65" t="s">
        <v>308</v>
      </c>
      <c r="F45" s="65" t="s">
        <v>297</v>
      </c>
      <c r="H45" s="65"/>
      <c r="I45" s="65" t="s">
        <v>323</v>
      </c>
      <c r="J45" s="65" t="s">
        <v>309</v>
      </c>
      <c r="K45" s="65" t="s">
        <v>324</v>
      </c>
      <c r="L45" s="65" t="s">
        <v>308</v>
      </c>
      <c r="M45" s="65" t="s">
        <v>297</v>
      </c>
      <c r="O45" s="65"/>
      <c r="P45" s="65" t="s">
        <v>323</v>
      </c>
      <c r="Q45" s="65" t="s">
        <v>309</v>
      </c>
      <c r="R45" s="65" t="s">
        <v>324</v>
      </c>
      <c r="S45" s="65" t="s">
        <v>308</v>
      </c>
      <c r="T45" s="65" t="s">
        <v>297</v>
      </c>
      <c r="V45" s="65"/>
      <c r="W45" s="65" t="s">
        <v>323</v>
      </c>
      <c r="X45" s="65" t="s">
        <v>309</v>
      </c>
      <c r="Y45" s="65" t="s">
        <v>324</v>
      </c>
      <c r="Z45" s="65" t="s">
        <v>308</v>
      </c>
      <c r="AA45" s="65" t="s">
        <v>297</v>
      </c>
      <c r="AC45" s="65"/>
      <c r="AD45" s="65" t="s">
        <v>323</v>
      </c>
      <c r="AE45" s="65" t="s">
        <v>309</v>
      </c>
      <c r="AF45" s="65" t="s">
        <v>324</v>
      </c>
      <c r="AG45" s="65" t="s">
        <v>308</v>
      </c>
      <c r="AH45" s="65" t="s">
        <v>297</v>
      </c>
      <c r="AJ45" s="65"/>
      <c r="AK45" s="65" t="s">
        <v>323</v>
      </c>
      <c r="AL45" s="65" t="s">
        <v>309</v>
      </c>
      <c r="AM45" s="65" t="s">
        <v>324</v>
      </c>
      <c r="AN45" s="65" t="s">
        <v>308</v>
      </c>
      <c r="AO45" s="65" t="s">
        <v>297</v>
      </c>
      <c r="AQ45" s="65"/>
      <c r="AR45" s="65" t="s">
        <v>323</v>
      </c>
      <c r="AS45" s="65" t="s">
        <v>309</v>
      </c>
      <c r="AT45" s="65" t="s">
        <v>324</v>
      </c>
      <c r="AU45" s="65" t="s">
        <v>308</v>
      </c>
      <c r="AV45" s="65" t="s">
        <v>297</v>
      </c>
      <c r="AX45" s="65"/>
      <c r="AY45" s="65" t="s">
        <v>323</v>
      </c>
      <c r="AZ45" s="65" t="s">
        <v>309</v>
      </c>
      <c r="BA45" s="65" t="s">
        <v>324</v>
      </c>
      <c r="BB45" s="65" t="s">
        <v>308</v>
      </c>
      <c r="BC45" s="65" t="s">
        <v>297</v>
      </c>
      <c r="BE45" s="65"/>
      <c r="BF45" s="65" t="s">
        <v>323</v>
      </c>
      <c r="BG45" s="65" t="s">
        <v>309</v>
      </c>
      <c r="BH45" s="65" t="s">
        <v>324</v>
      </c>
      <c r="BI45" s="65" t="s">
        <v>308</v>
      </c>
      <c r="BJ45" s="65" t="s">
        <v>297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9.9933239999999994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7.1530170000000002</v>
      </c>
      <c r="O46" s="65" t="s">
        <v>286</v>
      </c>
      <c r="P46" s="65">
        <v>600</v>
      </c>
      <c r="Q46" s="65">
        <v>800</v>
      </c>
      <c r="R46" s="65">
        <v>0</v>
      </c>
      <c r="S46" s="65">
        <v>10000</v>
      </c>
      <c r="T46" s="65">
        <v>428.96159999999998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3.3267517000000003E-2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1.8342704999999999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147.25635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73.754554999999996</v>
      </c>
      <c r="AX46" s="65" t="s">
        <v>318</v>
      </c>
      <c r="AY46" s="65"/>
      <c r="AZ46" s="65"/>
      <c r="BA46" s="65"/>
      <c r="BB46" s="65"/>
      <c r="BC46" s="65"/>
      <c r="BE46" s="65" t="s">
        <v>305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58</v>
      </c>
      <c r="E2" s="61">
        <v>1230.7122999999999</v>
      </c>
      <c r="F2" s="61">
        <v>171.93245999999999</v>
      </c>
      <c r="G2" s="61">
        <v>31.561968</v>
      </c>
      <c r="H2" s="61">
        <v>14.861323000000001</v>
      </c>
      <c r="I2" s="61">
        <v>16.700644</v>
      </c>
      <c r="J2" s="61">
        <v>51.213189999999997</v>
      </c>
      <c r="K2" s="61">
        <v>22.746202</v>
      </c>
      <c r="L2" s="61">
        <v>28.466985999999999</v>
      </c>
      <c r="M2" s="61">
        <v>16.949124999999999</v>
      </c>
      <c r="N2" s="61">
        <v>1.9725816</v>
      </c>
      <c r="O2" s="61">
        <v>10.002179999999999</v>
      </c>
      <c r="P2" s="61">
        <v>582.60509999999999</v>
      </c>
      <c r="Q2" s="61">
        <v>17.114235000000001</v>
      </c>
      <c r="R2" s="61">
        <v>401.57166000000001</v>
      </c>
      <c r="S2" s="61">
        <v>128.45455999999999</v>
      </c>
      <c r="T2" s="61">
        <v>3277.4052999999999</v>
      </c>
      <c r="U2" s="61">
        <v>3.2297365999999998</v>
      </c>
      <c r="V2" s="61">
        <v>15.3164835</v>
      </c>
      <c r="W2" s="61">
        <v>113.06827</v>
      </c>
      <c r="X2" s="61">
        <v>41.479042</v>
      </c>
      <c r="Y2" s="61">
        <v>1.1105525000000001</v>
      </c>
      <c r="Z2" s="61">
        <v>1.3150535999999999</v>
      </c>
      <c r="AA2" s="61">
        <v>9.9641990000000007</v>
      </c>
      <c r="AB2" s="61">
        <v>1.116725</v>
      </c>
      <c r="AC2" s="61">
        <v>395.76427999999999</v>
      </c>
      <c r="AD2" s="61">
        <v>5.7834909999999997</v>
      </c>
      <c r="AE2" s="61">
        <v>2.0802320999999999</v>
      </c>
      <c r="AF2" s="61">
        <v>0.34965694000000003</v>
      </c>
      <c r="AG2" s="61">
        <v>293.86075</v>
      </c>
      <c r="AH2" s="61">
        <v>158.42317</v>
      </c>
      <c r="AI2" s="61">
        <v>135.43758</v>
      </c>
      <c r="AJ2" s="61">
        <v>830.91629999999998</v>
      </c>
      <c r="AK2" s="61">
        <v>4101.7250000000004</v>
      </c>
      <c r="AL2" s="61">
        <v>58.516710000000003</v>
      </c>
      <c r="AM2" s="61">
        <v>1765.8255999999999</v>
      </c>
      <c r="AN2" s="61">
        <v>66.143974</v>
      </c>
      <c r="AO2" s="61">
        <v>9.9933239999999994</v>
      </c>
      <c r="AP2" s="61">
        <v>6.0566129999999996</v>
      </c>
      <c r="AQ2" s="61">
        <v>3.9367114999999999</v>
      </c>
      <c r="AR2" s="61">
        <v>7.1530170000000002</v>
      </c>
      <c r="AS2" s="61">
        <v>428.96159999999998</v>
      </c>
      <c r="AT2" s="61">
        <v>3.3267517000000003E-2</v>
      </c>
      <c r="AU2" s="61">
        <v>1.8342704999999999</v>
      </c>
      <c r="AV2" s="61">
        <v>147.25635</v>
      </c>
      <c r="AW2" s="61">
        <v>73.754554999999996</v>
      </c>
      <c r="AX2" s="61">
        <v>2.9097896000000002E-2</v>
      </c>
      <c r="AY2" s="61">
        <v>0.8035677</v>
      </c>
      <c r="AZ2" s="61">
        <v>472.06939999999997</v>
      </c>
      <c r="BA2" s="61">
        <v>33.640729999999998</v>
      </c>
      <c r="BB2" s="61">
        <v>9.0105760000000004</v>
      </c>
      <c r="BC2" s="61">
        <v>11.219248</v>
      </c>
      <c r="BD2" s="61">
        <v>13.393523999999999</v>
      </c>
      <c r="BE2" s="61">
        <v>0.98289919999999997</v>
      </c>
      <c r="BF2" s="61">
        <v>5.7481840000000002</v>
      </c>
      <c r="BG2" s="61">
        <v>5.7591404999999998E-4</v>
      </c>
      <c r="BH2" s="61">
        <v>2.8298923000000002E-3</v>
      </c>
      <c r="BI2" s="61">
        <v>2.3770950000000001E-3</v>
      </c>
      <c r="BJ2" s="61">
        <v>2.7958750000000001E-2</v>
      </c>
      <c r="BK2" s="61">
        <v>4.4301083000000002E-5</v>
      </c>
      <c r="BL2" s="61">
        <v>0.16468894000000001</v>
      </c>
      <c r="BM2" s="61">
        <v>2.532683</v>
      </c>
      <c r="BN2" s="61">
        <v>0.76475716000000005</v>
      </c>
      <c r="BO2" s="61">
        <v>55.569046</v>
      </c>
      <c r="BP2" s="61">
        <v>8.9083850000000009</v>
      </c>
      <c r="BQ2" s="61">
        <v>19.128153000000001</v>
      </c>
      <c r="BR2" s="61">
        <v>74.009420000000006</v>
      </c>
      <c r="BS2" s="61">
        <v>29.759695000000001</v>
      </c>
      <c r="BT2" s="61">
        <v>8.7710419999999996</v>
      </c>
      <c r="BU2" s="61">
        <v>2.9649576E-2</v>
      </c>
      <c r="BV2" s="61">
        <v>2.9357655E-2</v>
      </c>
      <c r="BW2" s="61">
        <v>0.61016899999999996</v>
      </c>
      <c r="BX2" s="61">
        <v>1.0492724</v>
      </c>
      <c r="BY2" s="61">
        <v>0.13543078</v>
      </c>
      <c r="BZ2" s="61">
        <v>2.7528158000000001E-4</v>
      </c>
      <c r="CA2" s="61">
        <v>1.7419794</v>
      </c>
      <c r="CB2" s="61">
        <v>1.3054746000000001E-2</v>
      </c>
      <c r="CC2" s="61">
        <v>0.20806205</v>
      </c>
      <c r="CD2" s="61">
        <v>1.0632173</v>
      </c>
      <c r="CE2" s="61">
        <v>5.2015039999999998E-2</v>
      </c>
      <c r="CF2" s="61">
        <v>0.16321880999999999</v>
      </c>
      <c r="CG2" s="61">
        <v>4.9500000000000003E-7</v>
      </c>
      <c r="CH2" s="61">
        <v>2.4198012000000001E-2</v>
      </c>
      <c r="CI2" s="61">
        <v>2.5329929999999999E-3</v>
      </c>
      <c r="CJ2" s="61">
        <v>2.5553319999999999</v>
      </c>
      <c r="CK2" s="61">
        <v>1.3809116E-2</v>
      </c>
      <c r="CL2" s="61">
        <v>0.92047447000000004</v>
      </c>
      <c r="CM2" s="61">
        <v>2.5262053</v>
      </c>
      <c r="CN2" s="61">
        <v>1734.7891999999999</v>
      </c>
      <c r="CO2" s="61">
        <v>3039.3117999999999</v>
      </c>
      <c r="CP2" s="61">
        <v>1974.8420000000001</v>
      </c>
      <c r="CQ2" s="61">
        <v>594.24040000000002</v>
      </c>
      <c r="CR2" s="61">
        <v>346.19427000000002</v>
      </c>
      <c r="CS2" s="61">
        <v>255.01299</v>
      </c>
      <c r="CT2" s="61">
        <v>1788.116</v>
      </c>
      <c r="CU2" s="61">
        <v>1114.6268</v>
      </c>
      <c r="CV2" s="61">
        <v>797.25323000000003</v>
      </c>
      <c r="CW2" s="61">
        <v>1290.8744999999999</v>
      </c>
      <c r="CX2" s="61">
        <v>387.96744000000001</v>
      </c>
      <c r="CY2" s="61">
        <v>2071.3117999999999</v>
      </c>
      <c r="CZ2" s="61">
        <v>1023.67</v>
      </c>
      <c r="DA2" s="61">
        <v>2867.835</v>
      </c>
      <c r="DB2" s="61">
        <v>2456.0216999999998</v>
      </c>
      <c r="DC2" s="61">
        <v>4305.9775</v>
      </c>
      <c r="DD2" s="61">
        <v>6713.8027000000002</v>
      </c>
      <c r="DE2" s="61">
        <v>1456.2129</v>
      </c>
      <c r="DF2" s="61">
        <v>2701.1938</v>
      </c>
      <c r="DG2" s="61">
        <v>1612.2675999999999</v>
      </c>
      <c r="DH2" s="61">
        <v>58.580215000000003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33.640729999999998</v>
      </c>
      <c r="B6">
        <f>BB2</f>
        <v>9.0105760000000004</v>
      </c>
      <c r="C6">
        <f>BC2</f>
        <v>11.219248</v>
      </c>
      <c r="D6">
        <f>BD2</f>
        <v>13.393523999999999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23251</v>
      </c>
      <c r="C2" s="56">
        <f ca="1">YEAR(TODAY())-YEAR(B2)+IF(TODAY()&gt;=DATE(YEAR(TODAY()),MONTH(B2),DAY(B2)),0,-1)</f>
        <v>58</v>
      </c>
      <c r="E2" s="52">
        <v>175.7</v>
      </c>
      <c r="F2" s="53" t="s">
        <v>39</v>
      </c>
      <c r="G2" s="52">
        <v>76.7</v>
      </c>
      <c r="H2" s="51" t="s">
        <v>41</v>
      </c>
      <c r="I2" s="72">
        <f>ROUND(G3/E3^2,1)</f>
        <v>24.8</v>
      </c>
    </row>
    <row r="3" spans="1:9" x14ac:dyDescent="0.3">
      <c r="E3" s="51">
        <f>E2/100</f>
        <v>1.7569999999999999</v>
      </c>
      <c r="F3" s="51" t="s">
        <v>40</v>
      </c>
      <c r="G3" s="51">
        <f>G2</f>
        <v>76.7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최종화, ID : H1900994)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01일 10:41:22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44526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175.7</v>
      </c>
      <c r="L12" s="129"/>
      <c r="M12" s="122">
        <f>'개인정보 및 신체계측 입력'!G2</f>
        <v>76.7</v>
      </c>
      <c r="N12" s="123"/>
      <c r="O12" s="118" t="s">
        <v>271</v>
      </c>
      <c r="P12" s="112"/>
      <c r="Q12" s="115">
        <f>'개인정보 및 신체계측 입력'!I2</f>
        <v>24.8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최종화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67.501999999999995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12.391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20.106999999999999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23.3</v>
      </c>
      <c r="L71" s="36" t="s">
        <v>53</v>
      </c>
      <c r="M71" s="36">
        <f>ROUND('DRIs DATA'!K8,1)</f>
        <v>8.3000000000000007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53.54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127.64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41.48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74.45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36.729999999999997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273.45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99.93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2021-12-01T01:50:27Z</dcterms:modified>
</cp:coreProperties>
</file>