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<sst xmlns="http://schemas.openxmlformats.org/spreadsheetml/2006/main" count="692" uniqueCount="338">
  <si>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</si>
  <si>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</si>
  <si>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</si>
  <si>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</si>
  <si>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</si>
  <si>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</si>
  <si>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</si>
  <si>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</si>
  <si>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</si>
  <si>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</si>
  <si>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</si>
  <si>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</si>
  <si>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</si>
  <si>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</si>
  <si>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</si>
  <si>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</si>
  <si>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</si>
  <si>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</si>
  <si>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</si>
  <si>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</si>
  <si>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</si>
  <si>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</si>
  <si>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</si>
  <si>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</si>
  <si>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</si>
  <si>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</si>
  <si>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</si>
  <si>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</si>
  <si>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</si>
  <si>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</si>
  <si>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</si>
  <si>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</si>
  <si>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</si>
  <si>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</si>
  <si>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</si>
  <si>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</si>
  <si>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</si>
  <si>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</si>
  <si>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</si>
  <si>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</si>
  <si>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</si>
  <si>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</si>
  <si>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</si>
  <si>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</si>
  <si>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</si>
  <si>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</si>
  <si>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</si>
  <si>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</si>
  <si>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</si>
  <si>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</si>
  <si>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</si>
  <si>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</si>
  <si>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</si>
  <si>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</si>
  <si>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</si>
  <si>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</si>
  <si>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</si>
  <si>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</si>
  <si>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</si>
  <si>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</si>
  <si>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</si>
  <si>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</si>
  <si>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</si>
  <si>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</si>
  <si>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</si>
  <si>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</si>
  <si>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</si>
  <si>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</si>
  <si>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</si>
  <si>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</si>
  <si>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</si>
  <si>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</si>
  <si>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</si>
  <si>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</si>
  <si>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</si>
  <si>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</si>
  <si>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</si>
  <si>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</si>
  <si>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</si>
  <si>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</si>
  <si>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</si>
  <si>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</si>
  <si>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</si>
  <si>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</si>
  <si>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</si>
  <si>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</si>
  <si>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</si>
  <si>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</si>
  <si>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</si>
  <si>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</si>
  <si>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</si>
  <si>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</si>
  <si>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</si>
  <si>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</si>
  <si>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</si>
  <si>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</si>
  <si>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</si>
  <si>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</si>
  <si>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</si>
  <si>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</si>
  <si>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</si>
  <si>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</si>
  <si>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</si>
  <si>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</si>
  <si>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</si>
  <si>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</si>
  <si>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</si>
  <si>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</si>
  <si>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</si>
  <si>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</si>
  <si>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</si>
  <si>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</si>
  <si>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</si>
  <si>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</si>
  <si>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</si>
  <si>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</si>
  <si>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</si>
  <si>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</si>
  <si>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</si>
  <si>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</si>
  <si>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</si>
  <si>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</si>
  <si>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</si>
  <si>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</si>
  <si>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</si>
  <si>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</si>
  <si>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</si>
  <si>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</si>
  <si>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</si>
  <si>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</si>
  <si>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</si>
  <si>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</si>
  <si>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</si>
  <si>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</si>
  <si>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</si>
  <si>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</si>
  <si>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</si>
  <si>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</si>
  <si>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</si>
  <si>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</si>
  <si>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</si>
  <si>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</si>
  <si>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</si>
  <si>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</si>
  <si>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</si>
  <si>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</si>
  <si>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</si>
  <si>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</si>
  <si>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</si>
  <si>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</si>
  <si>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</si>
  <si>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</si>
  <si>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</si>
  <si>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</si>
  <si>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</si>
  <si>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</si>
  <si>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</si>
  <si>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</si>
  <si>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</si>
  <si>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</si>
  <si>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</si>
  <si>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</si>
  <si>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</si>
  <si>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</si>
  <si>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</si>
  <si>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</si>
  <si>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</si>
  <si>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</si>
  <si>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</si>
  <si>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</si>
  <si>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</si>
  <si>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</si>
  <si>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</si>
  <si>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</si>
  <si>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</si>
  <si>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</si>
  <si>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</si>
  <si>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</si>
  <si>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</si>
  <si>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</si>
  <si>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</si>
  <si>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</si>
  <si>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</si>
  <si>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</si>
  <si>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</si>
  <si>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</si>
  <si>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</si>
  <si>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</si>
  <si>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</si>
  <si>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</si>
  <si>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</si>
  <si>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</si>
  <si>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</si>
  <si>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</si>
  <si>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</si>
  <si>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</si>
  <si>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</si>
  <si>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</si>
  <si>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</si>
  <si>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</si>
  <si>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</si>
  <si>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</si>
  <si>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</si>
  <si>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</si>
  <si>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</si>
  <si>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</si>
  <si>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</si>
  <si>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</si>
  <si>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</si>
  <si>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</si>
  <si>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</si>
  <si>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</si>
  <si>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</si>
  <si>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</si>
  <si>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</si>
  <si>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</si>
  <si>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</si>
  <si>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</si>
  <si>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</si>
  <si>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</si>
  <si>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</si>
  <si>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</si>
  <si>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</si>
  <si>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</si>
  <si>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</si>
  <si>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</si>
  <si>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</si>
  <si>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</si>
  <si>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</si>
  <si>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</si>
  <si>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</si>
  <si>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</si>
  <si>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</si>
  <si>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</si>
  <si>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</si>
  <si>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</si>
  <si>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</si>
  <si>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</si>
  <si>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</si>
  <si>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</si>
  <si>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</si>
  <si>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</si>
  <si>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</si>
  <si>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</si>
  <si>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</si>
  <si>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</si>
  <si>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</si>
  <si>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</si>
  <si>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</si>
  <si>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</si>
  <si>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</si>
  <si>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</si>
  <si>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</si>
  <si>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</si>
  <si>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</si>
  <si>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</si>
  <si>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</si>
  <si>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</si>
  <si>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</si>
  <si>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</si>
  <si>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</si>
  <si>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</si>
  <si>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</si>
  <si>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</si>
  <si>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</si>
  <si>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</si>
  <si>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</si>
  <si>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</si>
  <si>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</si>
  <si>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</si>
  <si>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</si>
  <si>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</si>
  <si>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</si>
  <si>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</si>
  <si>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</si>
  <si>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</si>
  <si>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불포화지방산</t>
    <phoneticPr fontId="1" type="noConversion"/>
  </si>
  <si>
    <t>필요추정량</t>
    <phoneticPr fontId="1" type="noConversion"/>
  </si>
  <si>
    <t>지용성 비타민</t>
    <phoneticPr fontId="1" type="noConversion"/>
  </si>
  <si>
    <t>비타민E</t>
    <phoneticPr fontId="1" type="noConversion"/>
  </si>
  <si>
    <t>수용성 비타민</t>
    <phoneticPr fontId="1" type="noConversion"/>
  </si>
  <si>
    <t>비오틴</t>
    <phoneticPr fontId="1" type="noConversion"/>
  </si>
  <si>
    <t>철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</si>
  <si>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</si>
  <si>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</si>
  <si>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</si>
  <si>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</si>
  <si>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다량영양소</t>
    <phoneticPr fontId="1" type="noConversion"/>
  </si>
  <si>
    <t>단백질(g/일)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</si>
  <si>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</si>
  <si>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</si>
  <si>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</si>
  <si>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요오드</t>
    <phoneticPr fontId="1" type="noConversion"/>
  </si>
  <si>
    <t>셀레늄</t>
    <phoneticPr fontId="1" type="noConversion"/>
  </si>
  <si>
    <t>정보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</si>
  <si>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</si>
  <si>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</si>
  <si>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</si>
  <si>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n-6불포화</t>
    <phoneticPr fontId="1" type="noConversion"/>
  </si>
  <si>
    <t>비타민A</t>
    <phoneticPr fontId="1" type="noConversion"/>
  </si>
  <si>
    <t>비타민A(μg RAE/일)</t>
    <phoneticPr fontId="1" type="noConversion"/>
  </si>
  <si>
    <t>비타민C</t>
    <phoneticPr fontId="1" type="noConversion"/>
  </si>
  <si>
    <t>비타민B6</t>
    <phoneticPr fontId="1" type="noConversion"/>
  </si>
  <si>
    <t>마그네슘</t>
    <phoneticPr fontId="1" type="noConversion"/>
  </si>
  <si>
    <t>구리</t>
    <phoneticPr fontId="1" type="noConversion"/>
  </si>
  <si>
    <t>크롬(ug/일)</t>
    <phoneticPr fontId="1" type="noConversion"/>
  </si>
  <si>
    <t>출력시각</t>
    <phoneticPr fontId="1" type="noConversion"/>
  </si>
  <si>
    <t>지방</t>
    <phoneticPr fontId="1" type="noConversion"/>
  </si>
  <si>
    <t>상한섭취량</t>
    <phoneticPr fontId="1" type="noConversion"/>
  </si>
  <si>
    <t>권장섭취량</t>
    <phoneticPr fontId="1" type="noConversion"/>
  </si>
  <si>
    <t>적정비율(최소)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</si>
  <si>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</si>
  <si>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</si>
  <si>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</si>
  <si>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</si>
  <si>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</si>
  <si>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미량 무기질</t>
    <phoneticPr fontId="1" type="noConversion"/>
  </si>
  <si>
    <t>불소</t>
    <phoneticPr fontId="1" type="noConversion"/>
  </si>
  <si>
    <t>몰리브덴(ug/일)</t>
    <phoneticPr fontId="1" type="noConversion"/>
  </si>
  <si>
    <t>F</t>
  </si>
  <si>
    <t>에너지(kcal)</t>
    <phoneticPr fontId="1" type="noConversion"/>
  </si>
  <si>
    <t>n-3불포화</t>
    <phoneticPr fontId="1" type="noConversion"/>
  </si>
  <si>
    <t>평균필요량</t>
    <phoneticPr fontId="1" type="noConversion"/>
  </si>
  <si>
    <t>충분섭취량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</si>
  <si>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</si>
  <si>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</si>
  <si>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</si>
  <si>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비타민B12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</si>
  <si>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</si>
  <si>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</si>
  <si>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</si>
  <si>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</si>
  <si>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</si>
  <si>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망간</t>
    <phoneticPr fontId="1" type="noConversion"/>
  </si>
  <si>
    <t>(설문지 : FFQ 95문항 설문지, 사용자 : 이향숙, ID : H1900996)</t>
  </si>
  <si>
    <t>2021년 12월 01일 10:45:51</t>
  </si>
  <si>
    <t>H1900996</t>
  </si>
  <si>
    <t>이향숙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</si>
</sst>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65.014799999999994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32232"/>
        <c:axId val="531133800"/>
      </c:barChart>
      <c:catAx>
        <c:axId val="53113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33800"/>
        <c:crosses val="autoZero"/>
        <c:auto val="1"/>
        <c:lblAlgn val="ctr"/>
        <c:lblOffset val="100"/>
        <c:noMultiLvlLbl val="0"/>
      </c:catAx>
      <c:valAx>
        <c:axId val="531133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3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2.7570114000000001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25424"/>
        <c:axId val="531132624"/>
      </c:barChart>
      <c:catAx>
        <c:axId val="52242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32624"/>
        <c:crosses val="autoZero"/>
        <c:auto val="1"/>
        <c:lblAlgn val="ctr"/>
        <c:lblOffset val="100"/>
        <c:noMultiLvlLbl val="0"/>
      </c:catAx>
      <c:valAx>
        <c:axId val="53113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2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4.9861746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31840"/>
        <c:axId val="265801400"/>
      </c:barChart>
      <c:catAx>
        <c:axId val="53113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801400"/>
        <c:crosses val="autoZero"/>
        <c:auto val="1"/>
        <c:lblAlgn val="ctr"/>
        <c:lblOffset val="100"/>
        <c:noMultiLvlLbl val="0"/>
      </c:catAx>
      <c:valAx>
        <c:axId val="265801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3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1192.1460999999999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95912"/>
        <c:axId val="584009808"/>
      </c:barChart>
      <c:catAx>
        <c:axId val="26579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09808"/>
        <c:crosses val="autoZero"/>
        <c:auto val="1"/>
        <c:lblAlgn val="ctr"/>
        <c:lblOffset val="100"/>
        <c:noMultiLvlLbl val="0"/>
      </c:catAx>
      <c:valAx>
        <c:axId val="58400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9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3474.0304999999998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08632"/>
        <c:axId val="584008240"/>
      </c:barChart>
      <c:catAx>
        <c:axId val="58400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08240"/>
        <c:crosses val="autoZero"/>
        <c:auto val="1"/>
        <c:lblAlgn val="ctr"/>
        <c:lblOffset val="100"/>
        <c:noMultiLvlLbl val="0"/>
      </c:catAx>
      <c:valAx>
        <c:axId val="5840082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0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136.68477999999999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10200"/>
        <c:axId val="584009416"/>
      </c:barChart>
      <c:catAx>
        <c:axId val="58401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09416"/>
        <c:crosses val="autoZero"/>
        <c:auto val="1"/>
        <c:lblAlgn val="ctr"/>
        <c:lblOffset val="100"/>
        <c:noMultiLvlLbl val="0"/>
      </c:catAx>
      <c:valAx>
        <c:axId val="584009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1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132.3407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10984"/>
        <c:axId val="584011376"/>
      </c:barChart>
      <c:catAx>
        <c:axId val="58401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11376"/>
        <c:crosses val="autoZero"/>
        <c:auto val="1"/>
        <c:lblAlgn val="ctr"/>
        <c:lblOffset val="100"/>
        <c:noMultiLvlLbl val="0"/>
      </c:catAx>
      <c:valAx>
        <c:axId val="58401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1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10.572054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680704"/>
        <c:axId val="582683448"/>
      </c:barChart>
      <c:catAx>
        <c:axId val="58268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683448"/>
        <c:crosses val="autoZero"/>
        <c:auto val="1"/>
        <c:lblAlgn val="ctr"/>
        <c:lblOffset val="100"/>
        <c:noMultiLvlLbl val="0"/>
      </c:catAx>
      <c:valAx>
        <c:axId val="582683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68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1223.7208000000001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683056"/>
        <c:axId val="582683840"/>
      </c:barChart>
      <c:catAx>
        <c:axId val="58268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683840"/>
        <c:crosses val="autoZero"/>
        <c:auto val="1"/>
        <c:lblAlgn val="ctr"/>
        <c:lblOffset val="100"/>
        <c:noMultiLvlLbl val="0"/>
      </c:catAx>
      <c:valAx>
        <c:axId val="5826838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68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0.101049185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681488"/>
        <c:axId val="582681880"/>
      </c:barChart>
      <c:catAx>
        <c:axId val="58268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681880"/>
        <c:crosses val="autoZero"/>
        <c:auto val="1"/>
        <c:lblAlgn val="ctr"/>
        <c:lblOffset val="100"/>
        <c:noMultiLvlLbl val="0"/>
      </c:catAx>
      <c:valAx>
        <c:axId val="582681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68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3.6941288000000001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915568"/>
        <c:axId val="588918704"/>
      </c:barChart>
      <c:catAx>
        <c:axId val="58891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918704"/>
        <c:crosses val="autoZero"/>
        <c:auto val="1"/>
        <c:lblAlgn val="ctr"/>
        <c:lblOffset val="100"/>
        <c:noMultiLvlLbl val="0"/>
      </c:catAx>
      <c:valAx>
        <c:axId val="588918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1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27.984076000000002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28312"/>
        <c:axId val="531129880"/>
      </c:barChart>
      <c:catAx>
        <c:axId val="53112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29880"/>
        <c:crosses val="autoZero"/>
        <c:auto val="1"/>
        <c:lblAlgn val="ctr"/>
        <c:lblOffset val="100"/>
        <c:noMultiLvlLbl val="0"/>
      </c:catAx>
      <c:valAx>
        <c:axId val="531129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2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182.7525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917136"/>
        <c:axId val="588917920"/>
      </c:barChart>
      <c:catAx>
        <c:axId val="58891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917920"/>
        <c:crosses val="autoZero"/>
        <c:auto val="1"/>
        <c:lblAlgn val="ctr"/>
        <c:lblOffset val="100"/>
        <c:noMultiLvlLbl val="0"/>
      </c:catAx>
      <c:valAx>
        <c:axId val="58891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1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82.35942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918312"/>
        <c:axId val="588919096"/>
      </c:barChart>
      <c:catAx>
        <c:axId val="58891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919096"/>
        <c:crosses val="autoZero"/>
        <c:auto val="1"/>
        <c:lblAlgn val="ctr"/>
        <c:lblOffset val="100"/>
        <c:noMultiLvlLbl val="0"/>
      </c:catAx>
      <c:valAx>
        <c:axId val="58891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1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8.5890000000000004</c:v>
                </c:pt>
                <c:pt idx="1">
                  <c:v>12.522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8919880"/>
        <c:axId val="588920272"/>
      </c:barChart>
      <c:catAx>
        <c:axId val="58891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920272"/>
        <c:crosses val="autoZero"/>
        <c:auto val="1"/>
        <c:lblAlgn val="ctr"/>
        <c:lblOffset val="100"/>
        <c:noMultiLvlLbl val="0"/>
      </c:catAx>
      <c:valAx>
        <c:axId val="58892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1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12.000852</c:v>
                </c:pt>
                <c:pt idx="1">
                  <c:v>14.552489</c:v>
                </c:pt>
                <c:pt idx="2">
                  <c:v>13.703219000000001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573.07590000000005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916744"/>
        <c:axId val="588914784"/>
      </c:barChart>
      <c:catAx>
        <c:axId val="58891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914784"/>
        <c:crosses val="autoZero"/>
        <c:auto val="1"/>
        <c:lblAlgn val="ctr"/>
        <c:lblOffset val="100"/>
        <c:noMultiLvlLbl val="0"/>
      </c:catAx>
      <c:valAx>
        <c:axId val="588914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16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18.921398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915176"/>
        <c:axId val="588921448"/>
      </c:barChart>
      <c:catAx>
        <c:axId val="58891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921448"/>
        <c:crosses val="autoZero"/>
        <c:auto val="1"/>
        <c:lblAlgn val="ctr"/>
        <c:lblOffset val="100"/>
        <c:noMultiLvlLbl val="0"/>
      </c:catAx>
      <c:valAx>
        <c:axId val="58892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1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76.751999999999995</c:v>
                </c:pt>
                <c:pt idx="1">
                  <c:v>8.1739999999999995</c:v>
                </c:pt>
                <c:pt idx="2">
                  <c:v>15.074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8922232"/>
        <c:axId val="525848848"/>
      </c:barChart>
      <c:catAx>
        <c:axId val="58892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48848"/>
        <c:crosses val="autoZero"/>
        <c:auto val="1"/>
        <c:lblAlgn val="ctr"/>
        <c:lblOffset val="100"/>
        <c:noMultiLvlLbl val="0"/>
      </c:catAx>
      <c:valAx>
        <c:axId val="52584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2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1893.8058000000001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851592"/>
        <c:axId val="525851200"/>
      </c:barChart>
      <c:catAx>
        <c:axId val="52585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51200"/>
        <c:crosses val="autoZero"/>
        <c:auto val="1"/>
        <c:lblAlgn val="ctr"/>
        <c:lblOffset val="100"/>
        <c:noMultiLvlLbl val="0"/>
      </c:catAx>
      <c:valAx>
        <c:axId val="525851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851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154.15880999999999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852376"/>
        <c:axId val="525850024"/>
      </c:barChart>
      <c:catAx>
        <c:axId val="52585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50024"/>
        <c:crosses val="autoZero"/>
        <c:auto val="1"/>
        <c:lblAlgn val="ctr"/>
        <c:lblOffset val="100"/>
        <c:noMultiLvlLbl val="0"/>
      </c:catAx>
      <c:valAx>
        <c:axId val="525850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85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489.04775999999998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854728"/>
        <c:axId val="525852768"/>
      </c:barChart>
      <c:catAx>
        <c:axId val="52585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52768"/>
        <c:crosses val="autoZero"/>
        <c:auto val="1"/>
        <c:lblAlgn val="ctr"/>
        <c:lblOffset val="100"/>
        <c:noMultiLvlLbl val="0"/>
      </c:catAx>
      <c:valAx>
        <c:axId val="525852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85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4.3439699999999997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34192"/>
        <c:axId val="531127136"/>
      </c:barChart>
      <c:catAx>
        <c:axId val="53113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27136"/>
        <c:crosses val="autoZero"/>
        <c:auto val="1"/>
        <c:lblAlgn val="ctr"/>
        <c:lblOffset val="100"/>
        <c:noMultiLvlLbl val="0"/>
      </c:catAx>
      <c:valAx>
        <c:axId val="531127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3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5332.9179999999997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853552"/>
        <c:axId val="525853944"/>
      </c:barChart>
      <c:catAx>
        <c:axId val="52585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53944"/>
        <c:crosses val="autoZero"/>
        <c:auto val="1"/>
        <c:lblAlgn val="ctr"/>
        <c:lblOffset val="100"/>
        <c:noMultiLvlLbl val="0"/>
      </c:catAx>
      <c:valAx>
        <c:axId val="525853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85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14.718505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854336"/>
        <c:axId val="525855120"/>
      </c:barChart>
      <c:catAx>
        <c:axId val="52585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55120"/>
        <c:crosses val="autoZero"/>
        <c:auto val="1"/>
        <c:lblAlgn val="ctr"/>
        <c:lblOffset val="100"/>
        <c:noMultiLvlLbl val="0"/>
      </c:catAx>
      <c:valAx>
        <c:axId val="525855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85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2.0028396000000002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848456"/>
        <c:axId val="525855512"/>
      </c:barChart>
      <c:catAx>
        <c:axId val="52584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55512"/>
        <c:crosses val="autoZero"/>
        <c:auto val="1"/>
        <c:lblAlgn val="ctr"/>
        <c:lblOffset val="100"/>
        <c:noMultiLvlLbl val="0"/>
      </c:catAx>
      <c:valAx>
        <c:axId val="52585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848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241.59209000000001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30128"/>
        <c:axId val="522425816"/>
      </c:barChart>
      <c:catAx>
        <c:axId val="52243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25816"/>
        <c:crosses val="autoZero"/>
        <c:auto val="1"/>
        <c:lblAlgn val="ctr"/>
        <c:lblOffset val="100"/>
        <c:noMultiLvlLbl val="0"/>
      </c:catAx>
      <c:valAx>
        <c:axId val="522425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3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1.4442272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27384"/>
        <c:axId val="522426992"/>
      </c:barChart>
      <c:catAx>
        <c:axId val="52242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26992"/>
        <c:crosses val="autoZero"/>
        <c:auto val="1"/>
        <c:lblAlgn val="ctr"/>
        <c:lblOffset val="100"/>
        <c:noMultiLvlLbl val="0"/>
      </c:catAx>
      <c:valAx>
        <c:axId val="522426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2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15.732141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27776"/>
        <c:axId val="522428952"/>
      </c:barChart>
      <c:catAx>
        <c:axId val="52242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28952"/>
        <c:crosses val="autoZero"/>
        <c:auto val="1"/>
        <c:lblAlgn val="ctr"/>
        <c:lblOffset val="100"/>
        <c:noMultiLvlLbl val="0"/>
      </c:catAx>
      <c:valAx>
        <c:axId val="522428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2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2.0028396000000002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28560"/>
        <c:axId val="522428168"/>
      </c:barChart>
      <c:catAx>
        <c:axId val="52242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28168"/>
        <c:crosses val="autoZero"/>
        <c:auto val="1"/>
        <c:lblAlgn val="ctr"/>
        <c:lblOffset val="100"/>
        <c:noMultiLvlLbl val="0"/>
      </c:catAx>
      <c:valAx>
        <c:axId val="522428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2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592.68119999999999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30912"/>
        <c:axId val="522425032"/>
      </c:barChart>
      <c:catAx>
        <c:axId val="52243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25032"/>
        <c:crosses val="autoZero"/>
        <c:auto val="1"/>
        <c:lblAlgn val="ctr"/>
        <c:lblOffset val="100"/>
        <c:noMultiLvlLbl val="0"/>
      </c:catAx>
      <c:valAx>
        <c:axId val="522425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3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7.8744810000000003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31696"/>
        <c:axId val="522424248"/>
      </c:barChart>
      <c:catAx>
        <c:axId val="52243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24248"/>
        <c:crosses val="autoZero"/>
        <c:auto val="1"/>
        <c:lblAlgn val="ctr"/>
        <c:lblOffset val="100"/>
        <c:noMultiLvlLbl val="0"/>
      </c:catAx>
      <c:valAx>
        <c:axId val="522424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3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이향숙, ID : H1900996)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01일 10:45:51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1893.8058000000001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65.014799999999994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27.984076000000002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76.751999999999995</v>
      </c>
      <c r="G8" s="59">
        <f>'DRIs DATA 입력'!G8</f>
        <v>8.1739999999999995</v>
      </c>
      <c r="H8" s="59">
        <f>'DRIs DATA 입력'!H8</f>
        <v>15.074</v>
      </c>
      <c r="I8" s="46"/>
      <c r="J8" s="59" t="s">
        <v>216</v>
      </c>
      <c r="K8" s="59">
        <f>'DRIs DATA 입력'!K8</f>
        <v>8.5890000000000004</v>
      </c>
      <c r="L8" s="59">
        <f>'DRIs DATA 입력'!L8</f>
        <v>12.522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573.07590000000005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18.921398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4.3439699999999997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241.59209000000001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154.15880999999999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1.6391623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1.4442272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15.732141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2.0028396000000002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592.68119999999999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7.8744810000000003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2.7570114000000001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4.9861746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489.04775999999998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1192.1460999999999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5332.9179999999997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3474.0304999999998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136.68477999999999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132.3407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14.718505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10.572054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1223.7208000000001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0.101049185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3.6941288000000001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182.7525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82.35942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63" sqref="K6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334</v>
      </c>
      <c r="G1" s="62" t="s">
        <v>306</v>
      </c>
      <c r="H1" s="61" t="s">
        <v>335</v>
      </c>
    </row>
    <row r="3" spans="1:27" x14ac:dyDescent="0.3">
      <c r="A3" s="71" t="s">
        <v>287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320</v>
      </c>
      <c r="B4" s="69"/>
      <c r="C4" s="69"/>
      <c r="E4" s="66" t="s">
        <v>295</v>
      </c>
      <c r="F4" s="67"/>
      <c r="G4" s="67"/>
      <c r="H4" s="68"/>
      <c r="J4" s="66" t="s">
        <v>276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296</v>
      </c>
      <c r="V4" s="69"/>
      <c r="W4" s="69"/>
      <c r="X4" s="69"/>
      <c r="Y4" s="69"/>
      <c r="Z4" s="69"/>
    </row>
    <row r="5" spans="1:27" x14ac:dyDescent="0.3">
      <c r="A5" s="65"/>
      <c r="B5" s="65" t="s">
        <v>277</v>
      </c>
      <c r="C5" s="65" t="s">
        <v>297</v>
      </c>
      <c r="E5" s="65"/>
      <c r="F5" s="65" t="s">
        <v>50</v>
      </c>
      <c r="G5" s="65" t="s">
        <v>307</v>
      </c>
      <c r="H5" s="65" t="s">
        <v>46</v>
      </c>
      <c r="J5" s="65"/>
      <c r="K5" s="65" t="s">
        <v>321</v>
      </c>
      <c r="L5" s="65" t="s">
        <v>298</v>
      </c>
      <c r="N5" s="65"/>
      <c r="O5" s="65" t="s">
        <v>322</v>
      </c>
      <c r="P5" s="65" t="s">
        <v>309</v>
      </c>
      <c r="Q5" s="65" t="s">
        <v>323</v>
      </c>
      <c r="R5" s="65" t="s">
        <v>308</v>
      </c>
      <c r="S5" s="65" t="s">
        <v>297</v>
      </c>
      <c r="U5" s="65"/>
      <c r="V5" s="65" t="s">
        <v>322</v>
      </c>
      <c r="W5" s="65" t="s">
        <v>309</v>
      </c>
      <c r="X5" s="65" t="s">
        <v>323</v>
      </c>
      <c r="Y5" s="65" t="s">
        <v>308</v>
      </c>
      <c r="Z5" s="65" t="s">
        <v>297</v>
      </c>
    </row>
    <row r="6" spans="1:27" x14ac:dyDescent="0.3">
      <c r="A6" s="65" t="s">
        <v>320</v>
      </c>
      <c r="B6" s="65">
        <v>1600</v>
      </c>
      <c r="C6" s="65">
        <v>1893.8058000000001</v>
      </c>
      <c r="E6" s="65" t="s">
        <v>310</v>
      </c>
      <c r="F6" s="65">
        <v>55</v>
      </c>
      <c r="G6" s="65">
        <v>15</v>
      </c>
      <c r="H6" s="65">
        <v>7</v>
      </c>
      <c r="J6" s="65" t="s">
        <v>310</v>
      </c>
      <c r="K6" s="65">
        <v>0.1</v>
      </c>
      <c r="L6" s="65">
        <v>4</v>
      </c>
      <c r="N6" s="65" t="s">
        <v>288</v>
      </c>
      <c r="O6" s="65">
        <v>40</v>
      </c>
      <c r="P6" s="65">
        <v>45</v>
      </c>
      <c r="Q6" s="65">
        <v>0</v>
      </c>
      <c r="R6" s="65">
        <v>0</v>
      </c>
      <c r="S6" s="65">
        <v>65.014799999999994</v>
      </c>
      <c r="U6" s="65" t="s">
        <v>324</v>
      </c>
      <c r="V6" s="65">
        <v>0</v>
      </c>
      <c r="W6" s="65">
        <v>0</v>
      </c>
      <c r="X6" s="65">
        <v>20</v>
      </c>
      <c r="Y6" s="65">
        <v>0</v>
      </c>
      <c r="Z6" s="65">
        <v>27.984076000000002</v>
      </c>
    </row>
    <row r="7" spans="1:27" x14ac:dyDescent="0.3">
      <c r="E7" s="65" t="s">
        <v>325</v>
      </c>
      <c r="F7" s="65">
        <v>65</v>
      </c>
      <c r="G7" s="65">
        <v>30</v>
      </c>
      <c r="H7" s="65">
        <v>20</v>
      </c>
      <c r="J7" s="65" t="s">
        <v>325</v>
      </c>
      <c r="K7" s="65">
        <v>1</v>
      </c>
      <c r="L7" s="65">
        <v>10</v>
      </c>
    </row>
    <row r="8" spans="1:27" x14ac:dyDescent="0.3">
      <c r="E8" s="65" t="s">
        <v>326</v>
      </c>
      <c r="F8" s="65">
        <v>76.751999999999995</v>
      </c>
      <c r="G8" s="65">
        <v>8.1739999999999995</v>
      </c>
      <c r="H8" s="65">
        <v>15.074</v>
      </c>
      <c r="J8" s="65" t="s">
        <v>326</v>
      </c>
      <c r="K8" s="65">
        <v>8.5890000000000004</v>
      </c>
      <c r="L8" s="65">
        <v>12.522</v>
      </c>
    </row>
    <row r="13" spans="1:27" x14ac:dyDescent="0.3">
      <c r="A13" s="70" t="s">
        <v>278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299</v>
      </c>
      <c r="B14" s="69"/>
      <c r="C14" s="69"/>
      <c r="D14" s="69"/>
      <c r="E14" s="69"/>
      <c r="F14" s="69"/>
      <c r="H14" s="69" t="s">
        <v>279</v>
      </c>
      <c r="I14" s="69"/>
      <c r="J14" s="69"/>
      <c r="K14" s="69"/>
      <c r="L14" s="69"/>
      <c r="M14" s="69"/>
      <c r="O14" s="69" t="s">
        <v>289</v>
      </c>
      <c r="P14" s="69"/>
      <c r="Q14" s="69"/>
      <c r="R14" s="69"/>
      <c r="S14" s="69"/>
      <c r="T14" s="69"/>
      <c r="V14" s="69" t="s">
        <v>290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322</v>
      </c>
      <c r="C15" s="65" t="s">
        <v>309</v>
      </c>
      <c r="D15" s="65" t="s">
        <v>323</v>
      </c>
      <c r="E15" s="65" t="s">
        <v>308</v>
      </c>
      <c r="F15" s="65" t="s">
        <v>297</v>
      </c>
      <c r="H15" s="65"/>
      <c r="I15" s="65" t="s">
        <v>322</v>
      </c>
      <c r="J15" s="65" t="s">
        <v>309</v>
      </c>
      <c r="K15" s="65" t="s">
        <v>323</v>
      </c>
      <c r="L15" s="65" t="s">
        <v>308</v>
      </c>
      <c r="M15" s="65" t="s">
        <v>297</v>
      </c>
      <c r="O15" s="65"/>
      <c r="P15" s="65" t="s">
        <v>322</v>
      </c>
      <c r="Q15" s="65" t="s">
        <v>309</v>
      </c>
      <c r="R15" s="65" t="s">
        <v>323</v>
      </c>
      <c r="S15" s="65" t="s">
        <v>308</v>
      </c>
      <c r="T15" s="65" t="s">
        <v>297</v>
      </c>
      <c r="V15" s="65"/>
      <c r="W15" s="65" t="s">
        <v>322</v>
      </c>
      <c r="X15" s="65" t="s">
        <v>309</v>
      </c>
      <c r="Y15" s="65" t="s">
        <v>323</v>
      </c>
      <c r="Z15" s="65" t="s">
        <v>308</v>
      </c>
      <c r="AA15" s="65" t="s">
        <v>297</v>
      </c>
    </row>
    <row r="16" spans="1:27" x14ac:dyDescent="0.3">
      <c r="A16" s="65" t="s">
        <v>300</v>
      </c>
      <c r="B16" s="65">
        <v>410</v>
      </c>
      <c r="C16" s="65">
        <v>550</v>
      </c>
      <c r="D16" s="65">
        <v>0</v>
      </c>
      <c r="E16" s="65">
        <v>3000</v>
      </c>
      <c r="F16" s="65">
        <v>573.07590000000005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18.921398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4.3439699999999997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241.59209000000001</v>
      </c>
    </row>
    <row r="23" spans="1:62" x14ac:dyDescent="0.3">
      <c r="A23" s="70" t="s">
        <v>280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301</v>
      </c>
      <c r="B24" s="69"/>
      <c r="C24" s="69"/>
      <c r="D24" s="69"/>
      <c r="E24" s="69"/>
      <c r="F24" s="69"/>
      <c r="H24" s="69" t="s">
        <v>291</v>
      </c>
      <c r="I24" s="69"/>
      <c r="J24" s="69"/>
      <c r="K24" s="69"/>
      <c r="L24" s="69"/>
      <c r="M24" s="69"/>
      <c r="O24" s="69" t="s">
        <v>311</v>
      </c>
      <c r="P24" s="69"/>
      <c r="Q24" s="69"/>
      <c r="R24" s="69"/>
      <c r="S24" s="69"/>
      <c r="T24" s="69"/>
      <c r="V24" s="69" t="s">
        <v>312</v>
      </c>
      <c r="W24" s="69"/>
      <c r="X24" s="69"/>
      <c r="Y24" s="69"/>
      <c r="Z24" s="69"/>
      <c r="AA24" s="69"/>
      <c r="AC24" s="69" t="s">
        <v>302</v>
      </c>
      <c r="AD24" s="69"/>
      <c r="AE24" s="69"/>
      <c r="AF24" s="69"/>
      <c r="AG24" s="69"/>
      <c r="AH24" s="69"/>
      <c r="AJ24" s="69" t="s">
        <v>313</v>
      </c>
      <c r="AK24" s="69"/>
      <c r="AL24" s="69"/>
      <c r="AM24" s="69"/>
      <c r="AN24" s="69"/>
      <c r="AO24" s="69"/>
      <c r="AQ24" s="69" t="s">
        <v>327</v>
      </c>
      <c r="AR24" s="69"/>
      <c r="AS24" s="69"/>
      <c r="AT24" s="69"/>
      <c r="AU24" s="69"/>
      <c r="AV24" s="69"/>
      <c r="AX24" s="69" t="s">
        <v>314</v>
      </c>
      <c r="AY24" s="69"/>
      <c r="AZ24" s="69"/>
      <c r="BA24" s="69"/>
      <c r="BB24" s="69"/>
      <c r="BC24" s="69"/>
      <c r="BE24" s="69" t="s">
        <v>281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322</v>
      </c>
      <c r="C25" s="65" t="s">
        <v>309</v>
      </c>
      <c r="D25" s="65" t="s">
        <v>323</v>
      </c>
      <c r="E25" s="65" t="s">
        <v>308</v>
      </c>
      <c r="F25" s="65" t="s">
        <v>297</v>
      </c>
      <c r="H25" s="65"/>
      <c r="I25" s="65" t="s">
        <v>322</v>
      </c>
      <c r="J25" s="65" t="s">
        <v>309</v>
      </c>
      <c r="K25" s="65" t="s">
        <v>323</v>
      </c>
      <c r="L25" s="65" t="s">
        <v>308</v>
      </c>
      <c r="M25" s="65" t="s">
        <v>297</v>
      </c>
      <c r="O25" s="65"/>
      <c r="P25" s="65" t="s">
        <v>322</v>
      </c>
      <c r="Q25" s="65" t="s">
        <v>309</v>
      </c>
      <c r="R25" s="65" t="s">
        <v>323</v>
      </c>
      <c r="S25" s="65" t="s">
        <v>308</v>
      </c>
      <c r="T25" s="65" t="s">
        <v>297</v>
      </c>
      <c r="V25" s="65"/>
      <c r="W25" s="65" t="s">
        <v>322</v>
      </c>
      <c r="X25" s="65" t="s">
        <v>309</v>
      </c>
      <c r="Y25" s="65" t="s">
        <v>323</v>
      </c>
      <c r="Z25" s="65" t="s">
        <v>308</v>
      </c>
      <c r="AA25" s="65" t="s">
        <v>297</v>
      </c>
      <c r="AC25" s="65"/>
      <c r="AD25" s="65" t="s">
        <v>322</v>
      </c>
      <c r="AE25" s="65" t="s">
        <v>309</v>
      </c>
      <c r="AF25" s="65" t="s">
        <v>323</v>
      </c>
      <c r="AG25" s="65" t="s">
        <v>308</v>
      </c>
      <c r="AH25" s="65" t="s">
        <v>297</v>
      </c>
      <c r="AJ25" s="65"/>
      <c r="AK25" s="65" t="s">
        <v>322</v>
      </c>
      <c r="AL25" s="65" t="s">
        <v>309</v>
      </c>
      <c r="AM25" s="65" t="s">
        <v>323</v>
      </c>
      <c r="AN25" s="65" t="s">
        <v>308</v>
      </c>
      <c r="AO25" s="65" t="s">
        <v>297</v>
      </c>
      <c r="AQ25" s="65"/>
      <c r="AR25" s="65" t="s">
        <v>322</v>
      </c>
      <c r="AS25" s="65" t="s">
        <v>309</v>
      </c>
      <c r="AT25" s="65" t="s">
        <v>323</v>
      </c>
      <c r="AU25" s="65" t="s">
        <v>308</v>
      </c>
      <c r="AV25" s="65" t="s">
        <v>297</v>
      </c>
      <c r="AX25" s="65"/>
      <c r="AY25" s="65" t="s">
        <v>322</v>
      </c>
      <c r="AZ25" s="65" t="s">
        <v>309</v>
      </c>
      <c r="BA25" s="65" t="s">
        <v>323</v>
      </c>
      <c r="BB25" s="65" t="s">
        <v>308</v>
      </c>
      <c r="BC25" s="65" t="s">
        <v>297</v>
      </c>
      <c r="BE25" s="65"/>
      <c r="BF25" s="65" t="s">
        <v>322</v>
      </c>
      <c r="BG25" s="65" t="s">
        <v>309</v>
      </c>
      <c r="BH25" s="65" t="s">
        <v>323</v>
      </c>
      <c r="BI25" s="65" t="s">
        <v>308</v>
      </c>
      <c r="BJ25" s="65" t="s">
        <v>297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154.15880999999999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1.6391623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1.4442272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15.732141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2.0028396000000002</v>
      </c>
      <c r="AJ26" s="65" t="s">
        <v>315</v>
      </c>
      <c r="AK26" s="65">
        <v>320</v>
      </c>
      <c r="AL26" s="65">
        <v>400</v>
      </c>
      <c r="AM26" s="65">
        <v>0</v>
      </c>
      <c r="AN26" s="65">
        <v>1000</v>
      </c>
      <c r="AO26" s="65">
        <v>592.68119999999999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7.8744810000000003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2.7570114000000001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4.9861746</v>
      </c>
    </row>
    <row r="33" spans="1:68" x14ac:dyDescent="0.3">
      <c r="A33" s="70" t="s">
        <v>328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329</v>
      </c>
      <c r="B34" s="69"/>
      <c r="C34" s="69"/>
      <c r="D34" s="69"/>
      <c r="E34" s="69"/>
      <c r="F34" s="69"/>
      <c r="H34" s="69" t="s">
        <v>330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331</v>
      </c>
      <c r="W34" s="69"/>
      <c r="X34" s="69"/>
      <c r="Y34" s="69"/>
      <c r="Z34" s="69"/>
      <c r="AA34" s="69"/>
      <c r="AC34" s="69" t="s">
        <v>332</v>
      </c>
      <c r="AD34" s="69"/>
      <c r="AE34" s="69"/>
      <c r="AF34" s="69"/>
      <c r="AG34" s="69"/>
      <c r="AH34" s="69"/>
      <c r="AJ34" s="69" t="s">
        <v>303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322</v>
      </c>
      <c r="C35" s="65" t="s">
        <v>309</v>
      </c>
      <c r="D35" s="65" t="s">
        <v>323</v>
      </c>
      <c r="E35" s="65" t="s">
        <v>308</v>
      </c>
      <c r="F35" s="65" t="s">
        <v>297</v>
      </c>
      <c r="H35" s="65"/>
      <c r="I35" s="65" t="s">
        <v>322</v>
      </c>
      <c r="J35" s="65" t="s">
        <v>309</v>
      </c>
      <c r="K35" s="65" t="s">
        <v>323</v>
      </c>
      <c r="L35" s="65" t="s">
        <v>308</v>
      </c>
      <c r="M35" s="65" t="s">
        <v>297</v>
      </c>
      <c r="O35" s="65"/>
      <c r="P35" s="65" t="s">
        <v>322</v>
      </c>
      <c r="Q35" s="65" t="s">
        <v>309</v>
      </c>
      <c r="R35" s="65" t="s">
        <v>323</v>
      </c>
      <c r="S35" s="65" t="s">
        <v>308</v>
      </c>
      <c r="T35" s="65" t="s">
        <v>297</v>
      </c>
      <c r="V35" s="65"/>
      <c r="W35" s="65" t="s">
        <v>322</v>
      </c>
      <c r="X35" s="65" t="s">
        <v>309</v>
      </c>
      <c r="Y35" s="65" t="s">
        <v>323</v>
      </c>
      <c r="Z35" s="65" t="s">
        <v>308</v>
      </c>
      <c r="AA35" s="65" t="s">
        <v>297</v>
      </c>
      <c r="AC35" s="65"/>
      <c r="AD35" s="65" t="s">
        <v>322</v>
      </c>
      <c r="AE35" s="65" t="s">
        <v>309</v>
      </c>
      <c r="AF35" s="65" t="s">
        <v>323</v>
      </c>
      <c r="AG35" s="65" t="s">
        <v>308</v>
      </c>
      <c r="AH35" s="65" t="s">
        <v>297</v>
      </c>
      <c r="AJ35" s="65"/>
      <c r="AK35" s="65" t="s">
        <v>322</v>
      </c>
      <c r="AL35" s="65" t="s">
        <v>309</v>
      </c>
      <c r="AM35" s="65" t="s">
        <v>323</v>
      </c>
      <c r="AN35" s="65" t="s">
        <v>308</v>
      </c>
      <c r="AO35" s="65" t="s">
        <v>297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489.04775999999998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1192.1460999999999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5332.9179999999997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3474.0304999999998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136.68477999999999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132.3407</v>
      </c>
    </row>
    <row r="43" spans="1:68" x14ac:dyDescent="0.3">
      <c r="A43" s="70" t="s">
        <v>316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282</v>
      </c>
      <c r="B44" s="69"/>
      <c r="C44" s="69"/>
      <c r="D44" s="69"/>
      <c r="E44" s="69"/>
      <c r="F44" s="69"/>
      <c r="H44" s="69" t="s">
        <v>283</v>
      </c>
      <c r="I44" s="69"/>
      <c r="J44" s="69"/>
      <c r="K44" s="69"/>
      <c r="L44" s="69"/>
      <c r="M44" s="69"/>
      <c r="O44" s="69" t="s">
        <v>304</v>
      </c>
      <c r="P44" s="69"/>
      <c r="Q44" s="69"/>
      <c r="R44" s="69"/>
      <c r="S44" s="69"/>
      <c r="T44" s="69"/>
      <c r="V44" s="69" t="s">
        <v>317</v>
      </c>
      <c r="W44" s="69"/>
      <c r="X44" s="69"/>
      <c r="Y44" s="69"/>
      <c r="Z44" s="69"/>
      <c r="AA44" s="69"/>
      <c r="AC44" s="69" t="s">
        <v>333</v>
      </c>
      <c r="AD44" s="69"/>
      <c r="AE44" s="69"/>
      <c r="AF44" s="69"/>
      <c r="AG44" s="69"/>
      <c r="AH44" s="69"/>
      <c r="AJ44" s="69" t="s">
        <v>292</v>
      </c>
      <c r="AK44" s="69"/>
      <c r="AL44" s="69"/>
      <c r="AM44" s="69"/>
      <c r="AN44" s="69"/>
      <c r="AO44" s="69"/>
      <c r="AQ44" s="69" t="s">
        <v>293</v>
      </c>
      <c r="AR44" s="69"/>
      <c r="AS44" s="69"/>
      <c r="AT44" s="69"/>
      <c r="AU44" s="69"/>
      <c r="AV44" s="69"/>
      <c r="AX44" s="69" t="s">
        <v>284</v>
      </c>
      <c r="AY44" s="69"/>
      <c r="AZ44" s="69"/>
      <c r="BA44" s="69"/>
      <c r="BB44" s="69"/>
      <c r="BC44" s="69"/>
      <c r="BE44" s="69" t="s">
        <v>285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322</v>
      </c>
      <c r="C45" s="65" t="s">
        <v>309</v>
      </c>
      <c r="D45" s="65" t="s">
        <v>323</v>
      </c>
      <c r="E45" s="65" t="s">
        <v>308</v>
      </c>
      <c r="F45" s="65" t="s">
        <v>297</v>
      </c>
      <c r="H45" s="65"/>
      <c r="I45" s="65" t="s">
        <v>322</v>
      </c>
      <c r="J45" s="65" t="s">
        <v>309</v>
      </c>
      <c r="K45" s="65" t="s">
        <v>323</v>
      </c>
      <c r="L45" s="65" t="s">
        <v>308</v>
      </c>
      <c r="M45" s="65" t="s">
        <v>297</v>
      </c>
      <c r="O45" s="65"/>
      <c r="P45" s="65" t="s">
        <v>322</v>
      </c>
      <c r="Q45" s="65" t="s">
        <v>309</v>
      </c>
      <c r="R45" s="65" t="s">
        <v>323</v>
      </c>
      <c r="S45" s="65" t="s">
        <v>308</v>
      </c>
      <c r="T45" s="65" t="s">
        <v>297</v>
      </c>
      <c r="V45" s="65"/>
      <c r="W45" s="65" t="s">
        <v>322</v>
      </c>
      <c r="X45" s="65" t="s">
        <v>309</v>
      </c>
      <c r="Y45" s="65" t="s">
        <v>323</v>
      </c>
      <c r="Z45" s="65" t="s">
        <v>308</v>
      </c>
      <c r="AA45" s="65" t="s">
        <v>297</v>
      </c>
      <c r="AC45" s="65"/>
      <c r="AD45" s="65" t="s">
        <v>322</v>
      </c>
      <c r="AE45" s="65" t="s">
        <v>309</v>
      </c>
      <c r="AF45" s="65" t="s">
        <v>323</v>
      </c>
      <c r="AG45" s="65" t="s">
        <v>308</v>
      </c>
      <c r="AH45" s="65" t="s">
        <v>297</v>
      </c>
      <c r="AJ45" s="65"/>
      <c r="AK45" s="65" t="s">
        <v>322</v>
      </c>
      <c r="AL45" s="65" t="s">
        <v>309</v>
      </c>
      <c r="AM45" s="65" t="s">
        <v>323</v>
      </c>
      <c r="AN45" s="65" t="s">
        <v>308</v>
      </c>
      <c r="AO45" s="65" t="s">
        <v>297</v>
      </c>
      <c r="AQ45" s="65"/>
      <c r="AR45" s="65" t="s">
        <v>322</v>
      </c>
      <c r="AS45" s="65" t="s">
        <v>309</v>
      </c>
      <c r="AT45" s="65" t="s">
        <v>323</v>
      </c>
      <c r="AU45" s="65" t="s">
        <v>308</v>
      </c>
      <c r="AV45" s="65" t="s">
        <v>297</v>
      </c>
      <c r="AX45" s="65"/>
      <c r="AY45" s="65" t="s">
        <v>322</v>
      </c>
      <c r="AZ45" s="65" t="s">
        <v>309</v>
      </c>
      <c r="BA45" s="65" t="s">
        <v>323</v>
      </c>
      <c r="BB45" s="65" t="s">
        <v>308</v>
      </c>
      <c r="BC45" s="65" t="s">
        <v>297</v>
      </c>
      <c r="BE45" s="65"/>
      <c r="BF45" s="65" t="s">
        <v>322</v>
      </c>
      <c r="BG45" s="65" t="s">
        <v>309</v>
      </c>
      <c r="BH45" s="65" t="s">
        <v>323</v>
      </c>
      <c r="BI45" s="65" t="s">
        <v>308</v>
      </c>
      <c r="BJ45" s="65" t="s">
        <v>297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14.718505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10.572054</v>
      </c>
      <c r="O46" s="65" t="s">
        <v>286</v>
      </c>
      <c r="P46" s="65">
        <v>600</v>
      </c>
      <c r="Q46" s="65">
        <v>800</v>
      </c>
      <c r="R46" s="65">
        <v>0</v>
      </c>
      <c r="S46" s="65">
        <v>10000</v>
      </c>
      <c r="T46" s="65">
        <v>1223.7208000000001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0.101049185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3.6941288000000001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182.7525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82.35942</v>
      </c>
      <c r="AX46" s="65" t="s">
        <v>318</v>
      </c>
      <c r="AY46" s="65"/>
      <c r="AZ46" s="65"/>
      <c r="BA46" s="65"/>
      <c r="BB46" s="65"/>
      <c r="BC46" s="65"/>
      <c r="BE46" s="65" t="s">
        <v>305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6" sqref="G2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336</v>
      </c>
      <c r="B2" s="61" t="s">
        <v>337</v>
      </c>
      <c r="C2" s="61" t="s">
        <v>319</v>
      </c>
      <c r="D2" s="61">
        <v>66</v>
      </c>
      <c r="E2" s="61">
        <v>1893.8058000000001</v>
      </c>
      <c r="F2" s="61">
        <v>331.04020000000003</v>
      </c>
      <c r="G2" s="61">
        <v>35.255499999999998</v>
      </c>
      <c r="H2" s="61">
        <v>18.791796000000001</v>
      </c>
      <c r="I2" s="61">
        <v>16.463705000000001</v>
      </c>
      <c r="J2" s="61">
        <v>65.014799999999994</v>
      </c>
      <c r="K2" s="61">
        <v>35.779612999999998</v>
      </c>
      <c r="L2" s="61">
        <v>29.235191</v>
      </c>
      <c r="M2" s="61">
        <v>27.984076000000002</v>
      </c>
      <c r="N2" s="61">
        <v>3.8466480000000001</v>
      </c>
      <c r="O2" s="61">
        <v>16.808433999999998</v>
      </c>
      <c r="P2" s="61">
        <v>1091.5565999999999</v>
      </c>
      <c r="Q2" s="61">
        <v>25.323367999999999</v>
      </c>
      <c r="R2" s="61">
        <v>573.07590000000005</v>
      </c>
      <c r="S2" s="61">
        <v>132.29456999999999</v>
      </c>
      <c r="T2" s="61">
        <v>5289.375</v>
      </c>
      <c r="U2" s="61">
        <v>4.3439699999999997</v>
      </c>
      <c r="V2" s="61">
        <v>18.921398</v>
      </c>
      <c r="W2" s="61">
        <v>241.59209000000001</v>
      </c>
      <c r="X2" s="61">
        <v>154.15880999999999</v>
      </c>
      <c r="Y2" s="61">
        <v>1.6391623</v>
      </c>
      <c r="Z2" s="61">
        <v>1.4442272</v>
      </c>
      <c r="AA2" s="61">
        <v>15.732141</v>
      </c>
      <c r="AB2" s="61">
        <v>2.0028396000000002</v>
      </c>
      <c r="AC2" s="61">
        <v>592.68119999999999</v>
      </c>
      <c r="AD2" s="61">
        <v>7.8744810000000003</v>
      </c>
      <c r="AE2" s="61">
        <v>2.7570114000000001</v>
      </c>
      <c r="AF2" s="61">
        <v>4.9861746</v>
      </c>
      <c r="AG2" s="61">
        <v>489.04775999999998</v>
      </c>
      <c r="AH2" s="61">
        <v>253.47677999999999</v>
      </c>
      <c r="AI2" s="61">
        <v>235.57097999999999</v>
      </c>
      <c r="AJ2" s="61">
        <v>1192.1460999999999</v>
      </c>
      <c r="AK2" s="61">
        <v>5332.9179999999997</v>
      </c>
      <c r="AL2" s="61">
        <v>136.68477999999999</v>
      </c>
      <c r="AM2" s="61">
        <v>3474.0304999999998</v>
      </c>
      <c r="AN2" s="61">
        <v>132.3407</v>
      </c>
      <c r="AO2" s="61">
        <v>14.718505</v>
      </c>
      <c r="AP2" s="61">
        <v>10.754448999999999</v>
      </c>
      <c r="AQ2" s="61">
        <v>3.9640555000000002</v>
      </c>
      <c r="AR2" s="61">
        <v>10.572054</v>
      </c>
      <c r="AS2" s="61">
        <v>1223.7208000000001</v>
      </c>
      <c r="AT2" s="61">
        <v>0.101049185</v>
      </c>
      <c r="AU2" s="61">
        <v>3.6941288000000001</v>
      </c>
      <c r="AV2" s="61">
        <v>182.7525</v>
      </c>
      <c r="AW2" s="61">
        <v>82.35942</v>
      </c>
      <c r="AX2" s="61">
        <v>7.2942530000000005E-2</v>
      </c>
      <c r="AY2" s="61">
        <v>0.73239940000000003</v>
      </c>
      <c r="AZ2" s="61">
        <v>342.99740000000003</v>
      </c>
      <c r="BA2" s="61">
        <v>40.29813</v>
      </c>
      <c r="BB2" s="61">
        <v>12.000852</v>
      </c>
      <c r="BC2" s="61">
        <v>14.552489</v>
      </c>
      <c r="BD2" s="61">
        <v>13.703219000000001</v>
      </c>
      <c r="BE2" s="61">
        <v>1.1152564</v>
      </c>
      <c r="BF2" s="61">
        <v>4.7293744000000002</v>
      </c>
      <c r="BG2" s="61">
        <v>2.7754896000000001E-3</v>
      </c>
      <c r="BH2" s="61">
        <v>1.6212352999999999E-2</v>
      </c>
      <c r="BI2" s="61">
        <v>1.4069757E-2</v>
      </c>
      <c r="BJ2" s="61">
        <v>7.2699650000000005E-2</v>
      </c>
      <c r="BK2" s="61">
        <v>2.1349920000000001E-4</v>
      </c>
      <c r="BL2" s="61">
        <v>0.44156319999999999</v>
      </c>
      <c r="BM2" s="61">
        <v>4.4617414000000002</v>
      </c>
      <c r="BN2" s="61">
        <v>1.2283345000000001</v>
      </c>
      <c r="BO2" s="61">
        <v>69.236114999999998</v>
      </c>
      <c r="BP2" s="61">
        <v>13.201416</v>
      </c>
      <c r="BQ2" s="61">
        <v>24.20495</v>
      </c>
      <c r="BR2" s="61">
        <v>86.494079999999997</v>
      </c>
      <c r="BS2" s="61">
        <v>24.906981999999999</v>
      </c>
      <c r="BT2" s="61">
        <v>14.582292000000001</v>
      </c>
      <c r="BU2" s="61">
        <v>8.7597560000000005E-2</v>
      </c>
      <c r="BV2" s="61">
        <v>4.92019E-2</v>
      </c>
      <c r="BW2" s="61">
        <v>1.0117719999999999</v>
      </c>
      <c r="BX2" s="61">
        <v>1.5595105</v>
      </c>
      <c r="BY2" s="61">
        <v>0.13190313000000001</v>
      </c>
      <c r="BZ2" s="61">
        <v>9.9642999999999997E-4</v>
      </c>
      <c r="CA2" s="61">
        <v>1.0675250000000001</v>
      </c>
      <c r="CB2" s="61">
        <v>2.5680960999999999E-2</v>
      </c>
      <c r="CC2" s="61">
        <v>0.22811693999999999</v>
      </c>
      <c r="CD2" s="61">
        <v>1.4799834000000001</v>
      </c>
      <c r="CE2" s="61">
        <v>0.10068039600000001</v>
      </c>
      <c r="CF2" s="61">
        <v>0.4787322</v>
      </c>
      <c r="CG2" s="61">
        <v>4.9500000000000003E-7</v>
      </c>
      <c r="CH2" s="61">
        <v>5.7628877000000002E-2</v>
      </c>
      <c r="CI2" s="61">
        <v>1.5350373E-2</v>
      </c>
      <c r="CJ2" s="61">
        <v>3.3584754000000001</v>
      </c>
      <c r="CK2" s="61">
        <v>2.5186908000000001E-2</v>
      </c>
      <c r="CL2" s="61">
        <v>1.0342563</v>
      </c>
      <c r="CM2" s="61">
        <v>4.1857290000000003</v>
      </c>
      <c r="CN2" s="61">
        <v>2253.7256000000002</v>
      </c>
      <c r="CO2" s="61">
        <v>3935.7404999999999</v>
      </c>
      <c r="CP2" s="61">
        <v>2346.7125999999998</v>
      </c>
      <c r="CQ2" s="61">
        <v>887.86659999999995</v>
      </c>
      <c r="CR2" s="61">
        <v>440.32940000000002</v>
      </c>
      <c r="CS2" s="61">
        <v>443.2217</v>
      </c>
      <c r="CT2" s="61">
        <v>2229.4164999999998</v>
      </c>
      <c r="CU2" s="61">
        <v>1356.04</v>
      </c>
      <c r="CV2" s="61">
        <v>1356.1922999999999</v>
      </c>
      <c r="CW2" s="61">
        <v>1528.6576</v>
      </c>
      <c r="CX2" s="61">
        <v>457.11720000000003</v>
      </c>
      <c r="CY2" s="61">
        <v>2878.2393000000002</v>
      </c>
      <c r="CZ2" s="61">
        <v>1432.9917</v>
      </c>
      <c r="DA2" s="61">
        <v>3338.4962999999998</v>
      </c>
      <c r="DB2" s="61">
        <v>3219.1318000000001</v>
      </c>
      <c r="DC2" s="61">
        <v>4762.442</v>
      </c>
      <c r="DD2" s="61">
        <v>7647.7255999999998</v>
      </c>
      <c r="DE2" s="61">
        <v>1598.4092000000001</v>
      </c>
      <c r="DF2" s="61">
        <v>3535.4270000000001</v>
      </c>
      <c r="DG2" s="61">
        <v>1781.4763</v>
      </c>
      <c r="DH2" s="61">
        <v>92.880539999999996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40.29813</v>
      </c>
      <c r="B6">
        <f>BB2</f>
        <v>12.000852</v>
      </c>
      <c r="C6">
        <f>BC2</f>
        <v>14.552489</v>
      </c>
      <c r="D6">
        <f>BD2</f>
        <v>13.703219000000001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20280</v>
      </c>
      <c r="C2" s="56">
        <f ca="1">YEAR(TODAY())-YEAR(B2)+IF(TODAY()&gt;=DATE(YEAR(TODAY()),MONTH(B2),DAY(B2)),0,-1)</f>
        <v>66</v>
      </c>
      <c r="E2" s="52">
        <v>146.19999999999999</v>
      </c>
      <c r="F2" s="53" t="s">
        <v>39</v>
      </c>
      <c r="G2" s="52">
        <v>57.6</v>
      </c>
      <c r="H2" s="51" t="s">
        <v>41</v>
      </c>
      <c r="I2" s="72">
        <f>ROUND(G3/E3^2,1)</f>
        <v>26.9</v>
      </c>
    </row>
    <row r="3" spans="1:9" x14ac:dyDescent="0.3">
      <c r="E3" s="51">
        <f>E2/100</f>
        <v>1.462</v>
      </c>
      <c r="F3" s="51" t="s">
        <v>40</v>
      </c>
      <c r="G3" s="51">
        <f>G2</f>
        <v>57.6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44529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이향숙, ID : H1900996)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01일 10:45:51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W18" sqref="W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44529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66</v>
      </c>
      <c r="G12" s="137"/>
      <c r="H12" s="137"/>
      <c r="I12" s="137"/>
      <c r="K12" s="128">
        <f>'개인정보 및 신체계측 입력'!E2</f>
        <v>146.19999999999999</v>
      </c>
      <c r="L12" s="129"/>
      <c r="M12" s="122">
        <f>'개인정보 및 신체계측 입력'!G2</f>
        <v>57.6</v>
      </c>
      <c r="N12" s="123"/>
      <c r="O12" s="118" t="s">
        <v>271</v>
      </c>
      <c r="P12" s="112"/>
      <c r="Q12" s="115">
        <f>'개인정보 및 신체계측 입력'!I2</f>
        <v>26.9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이향숙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76.751999999999995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8.1739999999999995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15.074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0.9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12.5</v>
      </c>
      <c r="L71" s="36" t="s">
        <v>53</v>
      </c>
      <c r="M71" s="36">
        <f>ROUND('DRIs DATA'!K8,1)</f>
        <v>8.6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76.41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157.68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154.16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133.52000000000001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61.13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355.53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147.19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1600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2021-12-01T01:53:14Z</dcterms:modified>
</cp:coreProperties>
</file>