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<sst xmlns="http://schemas.openxmlformats.org/spreadsheetml/2006/main" count="692" uniqueCount="338">
  <si>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</si>
  <si>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</si>
  <si>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</si>
  <si>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</si>
  <si>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</si>
  <si>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</si>
  <si>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</si>
  <si>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</si>
  <si>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</si>
  <si>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</si>
  <si>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</si>
  <si>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</si>
  <si>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</si>
  <si>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</si>
  <si>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</si>
  <si>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</si>
  <si>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</si>
  <si>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</si>
  <si>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</si>
  <si>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</si>
  <si>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</si>
  <si>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</si>
  <si>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</si>
  <si>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</si>
  <si>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</si>
  <si>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</si>
  <si>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</si>
  <si>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</si>
  <si>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</si>
  <si>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</si>
  <si>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</si>
  <si>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</si>
  <si>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</si>
  <si>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</si>
  <si>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</si>
  <si>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</si>
  <si>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</si>
  <si>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</si>
  <si>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</si>
  <si>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</si>
  <si>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</si>
  <si>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</si>
  <si>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</si>
  <si>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</si>
  <si>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</si>
  <si>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</si>
  <si>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</si>
  <si>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</si>
  <si>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</si>
  <si>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</si>
  <si>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</si>
  <si>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</si>
  <si>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</si>
  <si>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</si>
  <si>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</si>
  <si>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</si>
  <si>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</si>
  <si>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</si>
  <si>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</si>
  <si>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</si>
  <si>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</si>
  <si>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</si>
  <si>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</si>
  <si>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</si>
  <si>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</si>
  <si>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</si>
  <si>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</si>
  <si>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</si>
  <si>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</si>
  <si>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</si>
  <si>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</si>
  <si>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</si>
  <si>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</si>
  <si>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</si>
  <si>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</si>
  <si>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</si>
  <si>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</si>
  <si>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</si>
  <si>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</si>
  <si>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</si>
  <si>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</si>
  <si>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</si>
  <si>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</si>
  <si>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</si>
  <si>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</si>
  <si>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</si>
  <si>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</si>
  <si>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</si>
  <si>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</si>
  <si>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</si>
  <si>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</si>
  <si>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</si>
  <si>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</si>
  <si>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</si>
  <si>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</si>
  <si>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</si>
  <si>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</si>
  <si>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</si>
  <si>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</si>
  <si>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</si>
  <si>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</si>
  <si>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</si>
  <si>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</si>
  <si>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</si>
  <si>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</si>
  <si>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</si>
  <si>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</si>
  <si>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</si>
  <si>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</si>
  <si>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</si>
  <si>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</si>
  <si>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</si>
  <si>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</si>
  <si>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</si>
  <si>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</si>
  <si>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</si>
  <si>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</si>
  <si>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</si>
  <si>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</si>
  <si>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</si>
  <si>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</si>
  <si>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</si>
  <si>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</si>
  <si>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</si>
  <si>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</si>
  <si>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</si>
  <si>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</si>
  <si>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</si>
  <si>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</si>
  <si>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</si>
  <si>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</si>
  <si>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</si>
  <si>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</si>
  <si>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</si>
  <si>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</si>
  <si>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</si>
  <si>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</si>
  <si>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</si>
  <si>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</si>
  <si>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</si>
  <si>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</si>
  <si>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</si>
  <si>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</si>
  <si>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</si>
  <si>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</si>
  <si>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</si>
  <si>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</si>
  <si>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</si>
  <si>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</si>
  <si>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</si>
  <si>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</si>
  <si>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</si>
  <si>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</si>
  <si>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</si>
  <si>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</si>
  <si>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</si>
  <si>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</si>
  <si>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</si>
  <si>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</si>
  <si>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</si>
  <si>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</si>
  <si>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</si>
  <si>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</si>
  <si>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</si>
  <si>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</si>
  <si>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</si>
  <si>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</si>
  <si>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</si>
  <si>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</si>
  <si>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</si>
  <si>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</si>
  <si>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</si>
  <si>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</si>
  <si>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</si>
  <si>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</si>
  <si>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</si>
  <si>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</si>
  <si>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</si>
  <si>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</si>
  <si>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</si>
  <si>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</si>
  <si>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</si>
  <si>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</si>
  <si>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</si>
  <si>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</si>
  <si>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</si>
  <si>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</si>
  <si>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</si>
  <si>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</si>
  <si>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</si>
  <si>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</si>
  <si>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</si>
  <si>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</si>
  <si>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</si>
  <si>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</si>
  <si>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</si>
  <si>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</si>
  <si>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</si>
  <si>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</si>
  <si>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</si>
  <si>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</si>
  <si>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</si>
  <si>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</si>
  <si>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</si>
  <si>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</si>
  <si>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</si>
  <si>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</si>
  <si>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</si>
  <si>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</si>
  <si>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</si>
  <si>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</si>
  <si>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</si>
  <si>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</si>
  <si>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</si>
  <si>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</si>
  <si>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</si>
  <si>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</si>
  <si>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</si>
  <si>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</si>
  <si>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</si>
  <si>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</si>
  <si>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</si>
  <si>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</si>
  <si>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</si>
  <si>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</si>
  <si>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</si>
  <si>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</si>
  <si>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</si>
  <si>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</si>
  <si>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</si>
  <si>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</si>
  <si>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</si>
  <si>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</si>
  <si>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</si>
  <si>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</si>
  <si>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</si>
  <si>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</si>
  <si>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</si>
  <si>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</si>
  <si>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</si>
  <si>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</si>
  <si>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</si>
  <si>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</si>
  <si>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</si>
  <si>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</si>
  <si>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</si>
  <si>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</si>
  <si>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</si>
  <si>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</si>
  <si>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</si>
  <si>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</si>
  <si>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</si>
  <si>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</si>
  <si>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</si>
  <si>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</si>
  <si>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</si>
  <si>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</si>
  <si>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</si>
  <si>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</si>
  <si>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</si>
  <si>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</si>
  <si>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</si>
  <si>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</si>
  <si>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</si>
  <si>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</si>
  <si>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</si>
  <si>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</si>
  <si>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</si>
  <si>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</si>
  <si>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</si>
  <si>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</si>
  <si>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</si>
  <si>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</si>
  <si>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</si>
  <si>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</si>
  <si>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</si>
  <si>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</si>
  <si>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</si>
  <si>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</si>
  <si>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</si>
  <si>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</si>
  <si>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</si>
  <si>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</si>
  <si>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</si>
  <si>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</si>
  <si>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</si>
  <si>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</si>
  <si>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</si>
  <si>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</si>
  <si>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</si>
  <si>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</si>
  <si>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</si>
  <si>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요오드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</si>
  <si>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</si>
  <si>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</si>
  <si>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</si>
  <si>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</si>
  <si>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</si>
  <si>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</si>
  <si>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</si>
  <si>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</si>
  <si>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</si>
  <si>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</si>
  <si>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</si>
  <si>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</si>
  <si>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크롬(ug/일)</t>
    <phoneticPr fontId="1" type="noConversion"/>
  </si>
  <si>
    <t>출력시각</t>
    <phoneticPr fontId="1" type="noConversion"/>
  </si>
  <si>
    <t>지방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</si>
  <si>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</si>
  <si>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</si>
  <si>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</si>
  <si>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</si>
  <si>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</si>
  <si>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</si>
  <si>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</si>
  <si>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</si>
  <si>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</si>
  <si>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</si>
  <si>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</si>
  <si>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F</t>
  </si>
  <si>
    <t>에너지(kcal)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</si>
  <si>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</si>
  <si>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</si>
  <si>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</si>
  <si>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</si>
  <si>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</si>
  <si>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</si>
  <si>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비타민B12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</si>
  <si>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</si>
  <si>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</si>
  <si>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</si>
  <si>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</si>
  <si>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</si>
  <si>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망간</t>
    <phoneticPr fontId="1" type="noConversion"/>
  </si>
  <si>
    <t>(설문지 : FFQ 95문항 설문지, 사용자 : 한상화, ID : H1900997)</t>
  </si>
  <si>
    <t>2021년 12월 01일 10:46:43</t>
  </si>
  <si>
    <t>H1900997</t>
  </si>
  <si>
    <t>한상화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</si>
</sst>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38.233269999999997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2232"/>
        <c:axId val="531133800"/>
      </c:barChart>
      <c:catAx>
        <c:axId val="53113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33800"/>
        <c:crosses val="autoZero"/>
        <c:auto val="1"/>
        <c:lblAlgn val="ctr"/>
        <c:lblOffset val="100"/>
        <c:noMultiLvlLbl val="0"/>
      </c:catAx>
      <c:valAx>
        <c:axId val="53113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1.3771206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5424"/>
        <c:axId val="531132624"/>
      </c:barChart>
      <c:catAx>
        <c:axId val="52242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32624"/>
        <c:crosses val="autoZero"/>
        <c:auto val="1"/>
        <c:lblAlgn val="ctr"/>
        <c:lblOffset val="100"/>
        <c:noMultiLvlLbl val="0"/>
      </c:catAx>
      <c:valAx>
        <c:axId val="53113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1.5911192999999999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1840"/>
        <c:axId val="265801400"/>
      </c:barChart>
      <c:catAx>
        <c:axId val="53113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01400"/>
        <c:crosses val="autoZero"/>
        <c:auto val="1"/>
        <c:lblAlgn val="ctr"/>
        <c:lblOffset val="100"/>
        <c:noMultiLvlLbl val="0"/>
      </c:catAx>
      <c:valAx>
        <c:axId val="26580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714.18224999999995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95912"/>
        <c:axId val="584009808"/>
      </c:barChart>
      <c:catAx>
        <c:axId val="26579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9808"/>
        <c:crosses val="autoZero"/>
        <c:auto val="1"/>
        <c:lblAlgn val="ctr"/>
        <c:lblOffset val="100"/>
        <c:noMultiLvlLbl val="0"/>
      </c:catAx>
      <c:valAx>
        <c:axId val="58400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9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2092.3773999999999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08632"/>
        <c:axId val="584008240"/>
      </c:barChart>
      <c:catAx>
        <c:axId val="58400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8240"/>
        <c:crosses val="autoZero"/>
        <c:auto val="1"/>
        <c:lblAlgn val="ctr"/>
        <c:lblOffset val="100"/>
        <c:noMultiLvlLbl val="0"/>
      </c:catAx>
      <c:valAx>
        <c:axId val="584008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0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57.099339999999998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10200"/>
        <c:axId val="584009416"/>
      </c:barChart>
      <c:catAx>
        <c:axId val="58401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09416"/>
        <c:crosses val="autoZero"/>
        <c:auto val="1"/>
        <c:lblAlgn val="ctr"/>
        <c:lblOffset val="100"/>
        <c:noMultiLvlLbl val="0"/>
      </c:catAx>
      <c:valAx>
        <c:axId val="58400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1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96.230329999999995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10984"/>
        <c:axId val="584011376"/>
      </c:barChart>
      <c:catAx>
        <c:axId val="58401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11376"/>
        <c:crosses val="autoZero"/>
        <c:auto val="1"/>
        <c:lblAlgn val="ctr"/>
        <c:lblOffset val="100"/>
        <c:noMultiLvlLbl val="0"/>
      </c:catAx>
      <c:valAx>
        <c:axId val="58401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1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6.6247699999999998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0704"/>
        <c:axId val="582683448"/>
      </c:barChart>
      <c:catAx>
        <c:axId val="58268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3448"/>
        <c:crosses val="autoZero"/>
        <c:auto val="1"/>
        <c:lblAlgn val="ctr"/>
        <c:lblOffset val="100"/>
        <c:noMultiLvlLbl val="0"/>
      </c:catAx>
      <c:valAx>
        <c:axId val="582683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706.65355999999997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3056"/>
        <c:axId val="582683840"/>
      </c:barChart>
      <c:catAx>
        <c:axId val="58268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3840"/>
        <c:crosses val="autoZero"/>
        <c:auto val="1"/>
        <c:lblAlgn val="ctr"/>
        <c:lblOffset val="100"/>
        <c:noMultiLvlLbl val="0"/>
      </c:catAx>
      <c:valAx>
        <c:axId val="582683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4.8917763000000003E-2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681488"/>
        <c:axId val="582681880"/>
      </c:barChart>
      <c:catAx>
        <c:axId val="58268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681880"/>
        <c:crosses val="autoZero"/>
        <c:auto val="1"/>
        <c:lblAlgn val="ctr"/>
        <c:lblOffset val="100"/>
        <c:noMultiLvlLbl val="0"/>
      </c:catAx>
      <c:valAx>
        <c:axId val="58268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68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2.3417246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5568"/>
        <c:axId val="588918704"/>
      </c:barChart>
      <c:catAx>
        <c:axId val="58891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8704"/>
        <c:crosses val="autoZero"/>
        <c:auto val="1"/>
        <c:lblAlgn val="ctr"/>
        <c:lblOffset val="100"/>
        <c:noMultiLvlLbl val="0"/>
      </c:catAx>
      <c:valAx>
        <c:axId val="588918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19.312252000000001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28312"/>
        <c:axId val="531129880"/>
      </c:barChart>
      <c:catAx>
        <c:axId val="53112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29880"/>
        <c:crosses val="autoZero"/>
        <c:auto val="1"/>
        <c:lblAlgn val="ctr"/>
        <c:lblOffset val="100"/>
        <c:noMultiLvlLbl val="0"/>
      </c:catAx>
      <c:valAx>
        <c:axId val="531129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2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72.415539999999993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7136"/>
        <c:axId val="588917920"/>
      </c:barChart>
      <c:catAx>
        <c:axId val="58891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7920"/>
        <c:crosses val="autoZero"/>
        <c:auto val="1"/>
        <c:lblAlgn val="ctr"/>
        <c:lblOffset val="100"/>
        <c:noMultiLvlLbl val="0"/>
      </c:catAx>
      <c:valAx>
        <c:axId val="58891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39.625230000000002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8312"/>
        <c:axId val="588919096"/>
      </c:barChart>
      <c:catAx>
        <c:axId val="58891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9096"/>
        <c:crosses val="autoZero"/>
        <c:auto val="1"/>
        <c:lblAlgn val="ctr"/>
        <c:lblOffset val="100"/>
        <c:noMultiLvlLbl val="0"/>
      </c:catAx>
      <c:valAx>
        <c:axId val="58891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5.1589999999999998</c:v>
                </c:pt>
                <c:pt idx="1">
                  <c:v>15.08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919880"/>
        <c:axId val="588920272"/>
      </c:barChart>
      <c:catAx>
        <c:axId val="58891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20272"/>
        <c:crosses val="autoZero"/>
        <c:auto val="1"/>
        <c:lblAlgn val="ctr"/>
        <c:lblOffset val="100"/>
        <c:noMultiLvlLbl val="0"/>
      </c:catAx>
      <c:valAx>
        <c:axId val="58892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8.0447609999999994</c:v>
                </c:pt>
                <c:pt idx="1">
                  <c:v>9.9063060000000007</c:v>
                </c:pt>
                <c:pt idx="2">
                  <c:v>14.799398999999999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373.00510000000003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6744"/>
        <c:axId val="588914784"/>
      </c:barChart>
      <c:catAx>
        <c:axId val="58891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14784"/>
        <c:crosses val="autoZero"/>
        <c:auto val="1"/>
        <c:lblAlgn val="ctr"/>
        <c:lblOffset val="100"/>
        <c:noMultiLvlLbl val="0"/>
      </c:catAx>
      <c:valAx>
        <c:axId val="588914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13.584567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915176"/>
        <c:axId val="588921448"/>
      </c:barChart>
      <c:catAx>
        <c:axId val="58891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921448"/>
        <c:crosses val="autoZero"/>
        <c:auto val="1"/>
        <c:lblAlgn val="ctr"/>
        <c:lblOffset val="100"/>
        <c:noMultiLvlLbl val="0"/>
      </c:catAx>
      <c:valAx>
        <c:axId val="58892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1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74.334000000000003</c:v>
                </c:pt>
                <c:pt idx="1">
                  <c:v>10.411</c:v>
                </c:pt>
                <c:pt idx="2">
                  <c:v>15.255000000000001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8922232"/>
        <c:axId val="525848848"/>
      </c:barChart>
      <c:catAx>
        <c:axId val="58892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48848"/>
        <c:crosses val="autoZero"/>
        <c:auto val="1"/>
        <c:lblAlgn val="ctr"/>
        <c:lblOffset val="100"/>
        <c:noMultiLvlLbl val="0"/>
      </c:catAx>
      <c:valAx>
        <c:axId val="52584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92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1125.8219999999999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1592"/>
        <c:axId val="525851200"/>
      </c:barChart>
      <c:catAx>
        <c:axId val="52585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1200"/>
        <c:crosses val="autoZero"/>
        <c:auto val="1"/>
        <c:lblAlgn val="ctr"/>
        <c:lblOffset val="100"/>
        <c:noMultiLvlLbl val="0"/>
      </c:catAx>
      <c:valAx>
        <c:axId val="525851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84.930533999999994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2376"/>
        <c:axId val="525850024"/>
      </c:barChart>
      <c:catAx>
        <c:axId val="52585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0024"/>
        <c:crosses val="autoZero"/>
        <c:auto val="1"/>
        <c:lblAlgn val="ctr"/>
        <c:lblOffset val="100"/>
        <c:noMultiLvlLbl val="0"/>
      </c:catAx>
      <c:valAx>
        <c:axId val="525850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275.80344000000002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4728"/>
        <c:axId val="525852768"/>
      </c:barChart>
      <c:catAx>
        <c:axId val="52585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2768"/>
        <c:crosses val="autoZero"/>
        <c:auto val="1"/>
        <c:lblAlgn val="ctr"/>
        <c:lblOffset val="100"/>
        <c:noMultiLvlLbl val="0"/>
      </c:catAx>
      <c:valAx>
        <c:axId val="52585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1.4267082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34192"/>
        <c:axId val="531127136"/>
      </c:barChart>
      <c:catAx>
        <c:axId val="53113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27136"/>
        <c:crosses val="autoZero"/>
        <c:auto val="1"/>
        <c:lblAlgn val="ctr"/>
        <c:lblOffset val="100"/>
        <c:noMultiLvlLbl val="0"/>
      </c:catAx>
      <c:valAx>
        <c:axId val="53112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3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3094.1567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3552"/>
        <c:axId val="525853944"/>
      </c:barChart>
      <c:catAx>
        <c:axId val="52585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3944"/>
        <c:crosses val="autoZero"/>
        <c:auto val="1"/>
        <c:lblAlgn val="ctr"/>
        <c:lblOffset val="100"/>
        <c:noMultiLvlLbl val="0"/>
      </c:catAx>
      <c:valAx>
        <c:axId val="52585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10.247761000000001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54336"/>
        <c:axId val="525855120"/>
      </c:barChart>
      <c:catAx>
        <c:axId val="52585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5120"/>
        <c:crosses val="autoZero"/>
        <c:auto val="1"/>
        <c:lblAlgn val="ctr"/>
        <c:lblOffset val="100"/>
        <c:noMultiLvlLbl val="0"/>
      </c:catAx>
      <c:valAx>
        <c:axId val="52585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1.2904495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848456"/>
        <c:axId val="525855512"/>
      </c:barChart>
      <c:catAx>
        <c:axId val="52584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855512"/>
        <c:crosses val="autoZero"/>
        <c:auto val="1"/>
        <c:lblAlgn val="ctr"/>
        <c:lblOffset val="100"/>
        <c:noMultiLvlLbl val="0"/>
      </c:catAx>
      <c:valAx>
        <c:axId val="52585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84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279.98734000000002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0128"/>
        <c:axId val="522425816"/>
      </c:barChart>
      <c:catAx>
        <c:axId val="52243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5816"/>
        <c:crosses val="autoZero"/>
        <c:auto val="1"/>
        <c:lblAlgn val="ctr"/>
        <c:lblOffset val="100"/>
        <c:noMultiLvlLbl val="0"/>
      </c:catAx>
      <c:valAx>
        <c:axId val="52242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0.86033820000000005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7384"/>
        <c:axId val="522426992"/>
      </c:barChart>
      <c:catAx>
        <c:axId val="52242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6992"/>
        <c:crosses val="autoZero"/>
        <c:auto val="1"/>
        <c:lblAlgn val="ctr"/>
        <c:lblOffset val="100"/>
        <c:noMultiLvlLbl val="0"/>
      </c:catAx>
      <c:valAx>
        <c:axId val="522426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8.4834969999999998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7776"/>
        <c:axId val="522428952"/>
      </c:barChart>
      <c:catAx>
        <c:axId val="52242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8952"/>
        <c:crosses val="autoZero"/>
        <c:auto val="1"/>
        <c:lblAlgn val="ctr"/>
        <c:lblOffset val="100"/>
        <c:noMultiLvlLbl val="0"/>
      </c:catAx>
      <c:valAx>
        <c:axId val="52242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1.2904495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28560"/>
        <c:axId val="522428168"/>
      </c:barChart>
      <c:catAx>
        <c:axId val="52242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8168"/>
        <c:crosses val="autoZero"/>
        <c:auto val="1"/>
        <c:lblAlgn val="ctr"/>
        <c:lblOffset val="100"/>
        <c:noMultiLvlLbl val="0"/>
      </c:catAx>
      <c:valAx>
        <c:axId val="52242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2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392.86930000000001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0912"/>
        <c:axId val="522425032"/>
      </c:barChart>
      <c:catAx>
        <c:axId val="52243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5032"/>
        <c:crosses val="autoZero"/>
        <c:auto val="1"/>
        <c:lblAlgn val="ctr"/>
        <c:lblOffset val="100"/>
        <c:noMultiLvlLbl val="0"/>
      </c:catAx>
      <c:valAx>
        <c:axId val="52242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7.1879030000000004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31696"/>
        <c:axId val="522424248"/>
      </c:barChart>
      <c:catAx>
        <c:axId val="52243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24248"/>
        <c:crosses val="autoZero"/>
        <c:auto val="1"/>
        <c:lblAlgn val="ctr"/>
        <c:lblOffset val="100"/>
        <c:noMultiLvlLbl val="0"/>
      </c:catAx>
      <c:valAx>
        <c:axId val="52242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3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한상화, ID : H1900997)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01일 10:46:43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1125.8219999999999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38.233269999999997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19.312252000000001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74.334000000000003</v>
      </c>
      <c r="G8" s="59">
        <f>'DRIs DATA 입력'!G8</f>
        <v>10.411</v>
      </c>
      <c r="H8" s="59">
        <f>'DRIs DATA 입력'!H8</f>
        <v>15.255000000000001</v>
      </c>
      <c r="I8" s="46"/>
      <c r="J8" s="59" t="s">
        <v>216</v>
      </c>
      <c r="K8" s="59">
        <f>'DRIs DATA 입력'!K8</f>
        <v>5.1589999999999998</v>
      </c>
      <c r="L8" s="59">
        <f>'DRIs DATA 입력'!L8</f>
        <v>15.08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373.00510000000003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13.584567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1.4267082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279.98734000000002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84.930533999999994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1.0738893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0.86033820000000005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8.4834969999999998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1.2904495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392.86930000000001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7.1879030000000004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1.3771206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1.5911192999999999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275.80344000000002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714.18224999999995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3094.1567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2092.3773999999999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57.099339999999998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96.230329999999995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10.247761000000001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6.6247699999999998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706.65355999999997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4.8917763000000003E-2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2.3417246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72.415539999999993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39.625230000000002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334</v>
      </c>
      <c r="G1" s="62" t="s">
        <v>306</v>
      </c>
      <c r="H1" s="61" t="s">
        <v>335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320</v>
      </c>
      <c r="B4" s="69"/>
      <c r="C4" s="69"/>
      <c r="E4" s="66" t="s">
        <v>295</v>
      </c>
      <c r="F4" s="67"/>
      <c r="G4" s="67"/>
      <c r="H4" s="68"/>
      <c r="J4" s="66" t="s">
        <v>276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296</v>
      </c>
      <c r="V4" s="69"/>
      <c r="W4" s="69"/>
      <c r="X4" s="69"/>
      <c r="Y4" s="69"/>
      <c r="Z4" s="69"/>
    </row>
    <row r="5" spans="1:27" x14ac:dyDescent="0.3">
      <c r="A5" s="65"/>
      <c r="B5" s="65" t="s">
        <v>277</v>
      </c>
      <c r="C5" s="65" t="s">
        <v>297</v>
      </c>
      <c r="E5" s="65"/>
      <c r="F5" s="65" t="s">
        <v>50</v>
      </c>
      <c r="G5" s="65" t="s">
        <v>307</v>
      </c>
      <c r="H5" s="65" t="s">
        <v>46</v>
      </c>
      <c r="J5" s="65"/>
      <c r="K5" s="65" t="s">
        <v>321</v>
      </c>
      <c r="L5" s="65" t="s">
        <v>298</v>
      </c>
      <c r="N5" s="65"/>
      <c r="O5" s="65" t="s">
        <v>322</v>
      </c>
      <c r="P5" s="65" t="s">
        <v>309</v>
      </c>
      <c r="Q5" s="65" t="s">
        <v>323</v>
      </c>
      <c r="R5" s="65" t="s">
        <v>308</v>
      </c>
      <c r="S5" s="65" t="s">
        <v>297</v>
      </c>
      <c r="U5" s="65"/>
      <c r="V5" s="65" t="s">
        <v>322</v>
      </c>
      <c r="W5" s="65" t="s">
        <v>309</v>
      </c>
      <c r="X5" s="65" t="s">
        <v>323</v>
      </c>
      <c r="Y5" s="65" t="s">
        <v>308</v>
      </c>
      <c r="Z5" s="65" t="s">
        <v>297</v>
      </c>
    </row>
    <row r="6" spans="1:27" x14ac:dyDescent="0.3">
      <c r="A6" s="65" t="s">
        <v>320</v>
      </c>
      <c r="B6" s="65">
        <v>1800</v>
      </c>
      <c r="C6" s="65">
        <v>1125.8219999999999</v>
      </c>
      <c r="E6" s="65" t="s">
        <v>310</v>
      </c>
      <c r="F6" s="65">
        <v>55</v>
      </c>
      <c r="G6" s="65">
        <v>15</v>
      </c>
      <c r="H6" s="65">
        <v>7</v>
      </c>
      <c r="J6" s="65" t="s">
        <v>310</v>
      </c>
      <c r="K6" s="65">
        <v>0.1</v>
      </c>
      <c r="L6" s="65">
        <v>4</v>
      </c>
      <c r="N6" s="65" t="s">
        <v>288</v>
      </c>
      <c r="O6" s="65">
        <v>40</v>
      </c>
      <c r="P6" s="65">
        <v>50</v>
      </c>
      <c r="Q6" s="65">
        <v>0</v>
      </c>
      <c r="R6" s="65">
        <v>0</v>
      </c>
      <c r="S6" s="65">
        <v>38.233269999999997</v>
      </c>
      <c r="U6" s="65" t="s">
        <v>324</v>
      </c>
      <c r="V6" s="65">
        <v>0</v>
      </c>
      <c r="W6" s="65">
        <v>0</v>
      </c>
      <c r="X6" s="65">
        <v>20</v>
      </c>
      <c r="Y6" s="65">
        <v>0</v>
      </c>
      <c r="Z6" s="65">
        <v>19.312252000000001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74.334000000000003</v>
      </c>
      <c r="G8" s="65">
        <v>10.411</v>
      </c>
      <c r="H8" s="65">
        <v>15.255000000000001</v>
      </c>
      <c r="J8" s="65" t="s">
        <v>326</v>
      </c>
      <c r="K8" s="65">
        <v>5.1589999999999998</v>
      </c>
      <c r="L8" s="65">
        <v>15.08</v>
      </c>
    </row>
    <row r="13" spans="1:27" x14ac:dyDescent="0.3">
      <c r="A13" s="70" t="s">
        <v>278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279</v>
      </c>
      <c r="I14" s="69"/>
      <c r="J14" s="69"/>
      <c r="K14" s="69"/>
      <c r="L14" s="69"/>
      <c r="M14" s="69"/>
      <c r="O14" s="69" t="s">
        <v>289</v>
      </c>
      <c r="P14" s="69"/>
      <c r="Q14" s="69"/>
      <c r="R14" s="69"/>
      <c r="S14" s="69"/>
      <c r="T14" s="69"/>
      <c r="V14" s="69" t="s">
        <v>290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322</v>
      </c>
      <c r="C15" s="65" t="s">
        <v>309</v>
      </c>
      <c r="D15" s="65" t="s">
        <v>323</v>
      </c>
      <c r="E15" s="65" t="s">
        <v>308</v>
      </c>
      <c r="F15" s="65" t="s">
        <v>297</v>
      </c>
      <c r="H15" s="65"/>
      <c r="I15" s="65" t="s">
        <v>322</v>
      </c>
      <c r="J15" s="65" t="s">
        <v>309</v>
      </c>
      <c r="K15" s="65" t="s">
        <v>323</v>
      </c>
      <c r="L15" s="65" t="s">
        <v>308</v>
      </c>
      <c r="M15" s="65" t="s">
        <v>297</v>
      </c>
      <c r="O15" s="65"/>
      <c r="P15" s="65" t="s">
        <v>322</v>
      </c>
      <c r="Q15" s="65" t="s">
        <v>309</v>
      </c>
      <c r="R15" s="65" t="s">
        <v>323</v>
      </c>
      <c r="S15" s="65" t="s">
        <v>308</v>
      </c>
      <c r="T15" s="65" t="s">
        <v>297</v>
      </c>
      <c r="V15" s="65"/>
      <c r="W15" s="65" t="s">
        <v>322</v>
      </c>
      <c r="X15" s="65" t="s">
        <v>309</v>
      </c>
      <c r="Y15" s="65" t="s">
        <v>323</v>
      </c>
      <c r="Z15" s="65" t="s">
        <v>308</v>
      </c>
      <c r="AA15" s="65" t="s">
        <v>297</v>
      </c>
    </row>
    <row r="16" spans="1:27" x14ac:dyDescent="0.3">
      <c r="A16" s="65" t="s">
        <v>300</v>
      </c>
      <c r="B16" s="65">
        <v>430</v>
      </c>
      <c r="C16" s="65">
        <v>600</v>
      </c>
      <c r="D16" s="65">
        <v>0</v>
      </c>
      <c r="E16" s="65">
        <v>3000</v>
      </c>
      <c r="F16" s="65">
        <v>373.00510000000003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13.584567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1.4267082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279.98734000000002</v>
      </c>
    </row>
    <row r="23" spans="1:62" x14ac:dyDescent="0.3">
      <c r="A23" s="70" t="s">
        <v>280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301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313</v>
      </c>
      <c r="AK24" s="69"/>
      <c r="AL24" s="69"/>
      <c r="AM24" s="69"/>
      <c r="AN24" s="69"/>
      <c r="AO24" s="69"/>
      <c r="AQ24" s="69" t="s">
        <v>327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281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322</v>
      </c>
      <c r="C25" s="65" t="s">
        <v>309</v>
      </c>
      <c r="D25" s="65" t="s">
        <v>323</v>
      </c>
      <c r="E25" s="65" t="s">
        <v>308</v>
      </c>
      <c r="F25" s="65" t="s">
        <v>297</v>
      </c>
      <c r="H25" s="65"/>
      <c r="I25" s="65" t="s">
        <v>322</v>
      </c>
      <c r="J25" s="65" t="s">
        <v>309</v>
      </c>
      <c r="K25" s="65" t="s">
        <v>323</v>
      </c>
      <c r="L25" s="65" t="s">
        <v>308</v>
      </c>
      <c r="M25" s="65" t="s">
        <v>297</v>
      </c>
      <c r="O25" s="65"/>
      <c r="P25" s="65" t="s">
        <v>322</v>
      </c>
      <c r="Q25" s="65" t="s">
        <v>309</v>
      </c>
      <c r="R25" s="65" t="s">
        <v>323</v>
      </c>
      <c r="S25" s="65" t="s">
        <v>308</v>
      </c>
      <c r="T25" s="65" t="s">
        <v>297</v>
      </c>
      <c r="V25" s="65"/>
      <c r="W25" s="65" t="s">
        <v>322</v>
      </c>
      <c r="X25" s="65" t="s">
        <v>309</v>
      </c>
      <c r="Y25" s="65" t="s">
        <v>323</v>
      </c>
      <c r="Z25" s="65" t="s">
        <v>308</v>
      </c>
      <c r="AA25" s="65" t="s">
        <v>297</v>
      </c>
      <c r="AC25" s="65"/>
      <c r="AD25" s="65" t="s">
        <v>322</v>
      </c>
      <c r="AE25" s="65" t="s">
        <v>309</v>
      </c>
      <c r="AF25" s="65" t="s">
        <v>323</v>
      </c>
      <c r="AG25" s="65" t="s">
        <v>308</v>
      </c>
      <c r="AH25" s="65" t="s">
        <v>297</v>
      </c>
      <c r="AJ25" s="65"/>
      <c r="AK25" s="65" t="s">
        <v>322</v>
      </c>
      <c r="AL25" s="65" t="s">
        <v>309</v>
      </c>
      <c r="AM25" s="65" t="s">
        <v>323</v>
      </c>
      <c r="AN25" s="65" t="s">
        <v>308</v>
      </c>
      <c r="AO25" s="65" t="s">
        <v>297</v>
      </c>
      <c r="AQ25" s="65"/>
      <c r="AR25" s="65" t="s">
        <v>322</v>
      </c>
      <c r="AS25" s="65" t="s">
        <v>309</v>
      </c>
      <c r="AT25" s="65" t="s">
        <v>323</v>
      </c>
      <c r="AU25" s="65" t="s">
        <v>308</v>
      </c>
      <c r="AV25" s="65" t="s">
        <v>297</v>
      </c>
      <c r="AX25" s="65"/>
      <c r="AY25" s="65" t="s">
        <v>322</v>
      </c>
      <c r="AZ25" s="65" t="s">
        <v>309</v>
      </c>
      <c r="BA25" s="65" t="s">
        <v>323</v>
      </c>
      <c r="BB25" s="65" t="s">
        <v>308</v>
      </c>
      <c r="BC25" s="65" t="s">
        <v>297</v>
      </c>
      <c r="BE25" s="65"/>
      <c r="BF25" s="65" t="s">
        <v>322</v>
      </c>
      <c r="BG25" s="65" t="s">
        <v>309</v>
      </c>
      <c r="BH25" s="65" t="s">
        <v>323</v>
      </c>
      <c r="BI25" s="65" t="s">
        <v>308</v>
      </c>
      <c r="BJ25" s="65" t="s">
        <v>297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84.930533999999994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1.0738893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0.86033820000000005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8.4834969999999998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1.2904495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392.86930000000001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7.1879030000000004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1.3771206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1.5911192999999999</v>
      </c>
    </row>
    <row r="33" spans="1:68" x14ac:dyDescent="0.3">
      <c r="A33" s="70" t="s">
        <v>328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329</v>
      </c>
      <c r="B34" s="69"/>
      <c r="C34" s="69"/>
      <c r="D34" s="69"/>
      <c r="E34" s="69"/>
      <c r="F34" s="69"/>
      <c r="H34" s="69" t="s">
        <v>330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331</v>
      </c>
      <c r="W34" s="69"/>
      <c r="X34" s="69"/>
      <c r="Y34" s="69"/>
      <c r="Z34" s="69"/>
      <c r="AA34" s="69"/>
      <c r="AC34" s="69" t="s">
        <v>332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322</v>
      </c>
      <c r="C35" s="65" t="s">
        <v>309</v>
      </c>
      <c r="D35" s="65" t="s">
        <v>323</v>
      </c>
      <c r="E35" s="65" t="s">
        <v>308</v>
      </c>
      <c r="F35" s="65" t="s">
        <v>297</v>
      </c>
      <c r="H35" s="65"/>
      <c r="I35" s="65" t="s">
        <v>322</v>
      </c>
      <c r="J35" s="65" t="s">
        <v>309</v>
      </c>
      <c r="K35" s="65" t="s">
        <v>323</v>
      </c>
      <c r="L35" s="65" t="s">
        <v>308</v>
      </c>
      <c r="M35" s="65" t="s">
        <v>297</v>
      </c>
      <c r="O35" s="65"/>
      <c r="P35" s="65" t="s">
        <v>322</v>
      </c>
      <c r="Q35" s="65" t="s">
        <v>309</v>
      </c>
      <c r="R35" s="65" t="s">
        <v>323</v>
      </c>
      <c r="S35" s="65" t="s">
        <v>308</v>
      </c>
      <c r="T35" s="65" t="s">
        <v>297</v>
      </c>
      <c r="V35" s="65"/>
      <c r="W35" s="65" t="s">
        <v>322</v>
      </c>
      <c r="X35" s="65" t="s">
        <v>309</v>
      </c>
      <c r="Y35" s="65" t="s">
        <v>323</v>
      </c>
      <c r="Z35" s="65" t="s">
        <v>308</v>
      </c>
      <c r="AA35" s="65" t="s">
        <v>297</v>
      </c>
      <c r="AC35" s="65"/>
      <c r="AD35" s="65" t="s">
        <v>322</v>
      </c>
      <c r="AE35" s="65" t="s">
        <v>309</v>
      </c>
      <c r="AF35" s="65" t="s">
        <v>323</v>
      </c>
      <c r="AG35" s="65" t="s">
        <v>308</v>
      </c>
      <c r="AH35" s="65" t="s">
        <v>297</v>
      </c>
      <c r="AJ35" s="65"/>
      <c r="AK35" s="65" t="s">
        <v>322</v>
      </c>
      <c r="AL35" s="65" t="s">
        <v>309</v>
      </c>
      <c r="AM35" s="65" t="s">
        <v>323</v>
      </c>
      <c r="AN35" s="65" t="s">
        <v>308</v>
      </c>
      <c r="AO35" s="65" t="s">
        <v>297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275.80344000000002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714.18224999999995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3094.1567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2092.3773999999999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57.099339999999998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96.230329999999995</v>
      </c>
    </row>
    <row r="43" spans="1:68" x14ac:dyDescent="0.3">
      <c r="A43" s="70" t="s">
        <v>316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282</v>
      </c>
      <c r="B44" s="69"/>
      <c r="C44" s="69"/>
      <c r="D44" s="69"/>
      <c r="E44" s="69"/>
      <c r="F44" s="69"/>
      <c r="H44" s="69" t="s">
        <v>283</v>
      </c>
      <c r="I44" s="69"/>
      <c r="J44" s="69"/>
      <c r="K44" s="69"/>
      <c r="L44" s="69"/>
      <c r="M44" s="69"/>
      <c r="O44" s="69" t="s">
        <v>304</v>
      </c>
      <c r="P44" s="69"/>
      <c r="Q44" s="69"/>
      <c r="R44" s="69"/>
      <c r="S44" s="69"/>
      <c r="T44" s="69"/>
      <c r="V44" s="69" t="s">
        <v>317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292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284</v>
      </c>
      <c r="AY44" s="69"/>
      <c r="AZ44" s="69"/>
      <c r="BA44" s="69"/>
      <c r="BB44" s="69"/>
      <c r="BC44" s="69"/>
      <c r="BE44" s="69" t="s">
        <v>285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322</v>
      </c>
      <c r="C45" s="65" t="s">
        <v>309</v>
      </c>
      <c r="D45" s="65" t="s">
        <v>323</v>
      </c>
      <c r="E45" s="65" t="s">
        <v>308</v>
      </c>
      <c r="F45" s="65" t="s">
        <v>297</v>
      </c>
      <c r="H45" s="65"/>
      <c r="I45" s="65" t="s">
        <v>322</v>
      </c>
      <c r="J45" s="65" t="s">
        <v>309</v>
      </c>
      <c r="K45" s="65" t="s">
        <v>323</v>
      </c>
      <c r="L45" s="65" t="s">
        <v>308</v>
      </c>
      <c r="M45" s="65" t="s">
        <v>297</v>
      </c>
      <c r="O45" s="65"/>
      <c r="P45" s="65" t="s">
        <v>322</v>
      </c>
      <c r="Q45" s="65" t="s">
        <v>309</v>
      </c>
      <c r="R45" s="65" t="s">
        <v>323</v>
      </c>
      <c r="S45" s="65" t="s">
        <v>308</v>
      </c>
      <c r="T45" s="65" t="s">
        <v>297</v>
      </c>
      <c r="V45" s="65"/>
      <c r="W45" s="65" t="s">
        <v>322</v>
      </c>
      <c r="X45" s="65" t="s">
        <v>309</v>
      </c>
      <c r="Y45" s="65" t="s">
        <v>323</v>
      </c>
      <c r="Z45" s="65" t="s">
        <v>308</v>
      </c>
      <c r="AA45" s="65" t="s">
        <v>297</v>
      </c>
      <c r="AC45" s="65"/>
      <c r="AD45" s="65" t="s">
        <v>322</v>
      </c>
      <c r="AE45" s="65" t="s">
        <v>309</v>
      </c>
      <c r="AF45" s="65" t="s">
        <v>323</v>
      </c>
      <c r="AG45" s="65" t="s">
        <v>308</v>
      </c>
      <c r="AH45" s="65" t="s">
        <v>297</v>
      </c>
      <c r="AJ45" s="65"/>
      <c r="AK45" s="65" t="s">
        <v>322</v>
      </c>
      <c r="AL45" s="65" t="s">
        <v>309</v>
      </c>
      <c r="AM45" s="65" t="s">
        <v>323</v>
      </c>
      <c r="AN45" s="65" t="s">
        <v>308</v>
      </c>
      <c r="AO45" s="65" t="s">
        <v>297</v>
      </c>
      <c r="AQ45" s="65"/>
      <c r="AR45" s="65" t="s">
        <v>322</v>
      </c>
      <c r="AS45" s="65" t="s">
        <v>309</v>
      </c>
      <c r="AT45" s="65" t="s">
        <v>323</v>
      </c>
      <c r="AU45" s="65" t="s">
        <v>308</v>
      </c>
      <c r="AV45" s="65" t="s">
        <v>297</v>
      </c>
      <c r="AX45" s="65"/>
      <c r="AY45" s="65" t="s">
        <v>322</v>
      </c>
      <c r="AZ45" s="65" t="s">
        <v>309</v>
      </c>
      <c r="BA45" s="65" t="s">
        <v>323</v>
      </c>
      <c r="BB45" s="65" t="s">
        <v>308</v>
      </c>
      <c r="BC45" s="65" t="s">
        <v>297</v>
      </c>
      <c r="BE45" s="65"/>
      <c r="BF45" s="65" t="s">
        <v>322</v>
      </c>
      <c r="BG45" s="65" t="s">
        <v>309</v>
      </c>
      <c r="BH45" s="65" t="s">
        <v>323</v>
      </c>
      <c r="BI45" s="65" t="s">
        <v>308</v>
      </c>
      <c r="BJ45" s="65" t="s">
        <v>297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10.247761000000001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6.6247699999999998</v>
      </c>
      <c r="O46" s="65" t="s">
        <v>286</v>
      </c>
      <c r="P46" s="65">
        <v>600</v>
      </c>
      <c r="Q46" s="65">
        <v>800</v>
      </c>
      <c r="R46" s="65">
        <v>0</v>
      </c>
      <c r="S46" s="65">
        <v>10000</v>
      </c>
      <c r="T46" s="65">
        <v>706.65355999999997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4.8917763000000003E-2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2.3417246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72.415539999999993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39.625230000000002</v>
      </c>
      <c r="AX46" s="65" t="s">
        <v>318</v>
      </c>
      <c r="AY46" s="65"/>
      <c r="AZ46" s="65"/>
      <c r="BA46" s="65"/>
      <c r="BB46" s="65"/>
      <c r="BC46" s="65"/>
      <c r="BE46" s="65" t="s">
        <v>305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7" sqref="H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319</v>
      </c>
      <c r="D2" s="61">
        <v>60</v>
      </c>
      <c r="E2" s="61">
        <v>1125.8219999999999</v>
      </c>
      <c r="F2" s="61">
        <v>186.29942</v>
      </c>
      <c r="G2" s="61">
        <v>26.093060999999999</v>
      </c>
      <c r="H2" s="61">
        <v>18.520337999999999</v>
      </c>
      <c r="I2" s="61">
        <v>7.5727234000000001</v>
      </c>
      <c r="J2" s="61">
        <v>38.233269999999997</v>
      </c>
      <c r="K2" s="61">
        <v>26.600871999999999</v>
      </c>
      <c r="L2" s="61">
        <v>11.632395000000001</v>
      </c>
      <c r="M2" s="61">
        <v>19.312252000000001</v>
      </c>
      <c r="N2" s="61">
        <v>2.2256206999999999</v>
      </c>
      <c r="O2" s="61">
        <v>11.964865</v>
      </c>
      <c r="P2" s="61">
        <v>565.20330000000001</v>
      </c>
      <c r="Q2" s="61">
        <v>14.599424000000001</v>
      </c>
      <c r="R2" s="61">
        <v>373.00510000000003</v>
      </c>
      <c r="S2" s="61">
        <v>42.108626999999998</v>
      </c>
      <c r="T2" s="61">
        <v>3970.7577999999999</v>
      </c>
      <c r="U2" s="61">
        <v>1.4267082</v>
      </c>
      <c r="V2" s="61">
        <v>13.584567</v>
      </c>
      <c r="W2" s="61">
        <v>279.98734000000002</v>
      </c>
      <c r="X2" s="61">
        <v>84.930533999999994</v>
      </c>
      <c r="Y2" s="61">
        <v>1.0738893</v>
      </c>
      <c r="Z2" s="61">
        <v>0.86033820000000005</v>
      </c>
      <c r="AA2" s="61">
        <v>8.4834969999999998</v>
      </c>
      <c r="AB2" s="61">
        <v>1.2904495</v>
      </c>
      <c r="AC2" s="61">
        <v>392.86930000000001</v>
      </c>
      <c r="AD2" s="61">
        <v>7.1879030000000004</v>
      </c>
      <c r="AE2" s="61">
        <v>1.3771206</v>
      </c>
      <c r="AF2" s="61">
        <v>1.5911192999999999</v>
      </c>
      <c r="AG2" s="61">
        <v>275.80344000000002</v>
      </c>
      <c r="AH2" s="61">
        <v>198.10384999999999</v>
      </c>
      <c r="AI2" s="61">
        <v>77.699560000000005</v>
      </c>
      <c r="AJ2" s="61">
        <v>714.18224999999995</v>
      </c>
      <c r="AK2" s="61">
        <v>3094.1567</v>
      </c>
      <c r="AL2" s="61">
        <v>57.099339999999998</v>
      </c>
      <c r="AM2" s="61">
        <v>2092.3773999999999</v>
      </c>
      <c r="AN2" s="61">
        <v>96.230329999999995</v>
      </c>
      <c r="AO2" s="61">
        <v>10.247761000000001</v>
      </c>
      <c r="AP2" s="61">
        <v>8.6411099999999994</v>
      </c>
      <c r="AQ2" s="61">
        <v>1.6066502</v>
      </c>
      <c r="AR2" s="61">
        <v>6.6247699999999998</v>
      </c>
      <c r="AS2" s="61">
        <v>706.65355999999997</v>
      </c>
      <c r="AT2" s="61">
        <v>4.8917763000000003E-2</v>
      </c>
      <c r="AU2" s="61">
        <v>2.3417246</v>
      </c>
      <c r="AV2" s="61">
        <v>72.415539999999993</v>
      </c>
      <c r="AW2" s="61">
        <v>39.625230000000002</v>
      </c>
      <c r="AX2" s="61">
        <v>6.179639E-2</v>
      </c>
      <c r="AY2" s="61">
        <v>0.78541839999999996</v>
      </c>
      <c r="AZ2" s="61">
        <v>126.77906</v>
      </c>
      <c r="BA2" s="61">
        <v>32.7577</v>
      </c>
      <c r="BB2" s="61">
        <v>8.0447609999999994</v>
      </c>
      <c r="BC2" s="61">
        <v>9.9063060000000007</v>
      </c>
      <c r="BD2" s="61">
        <v>14.799398999999999</v>
      </c>
      <c r="BE2" s="61">
        <v>1.0993948</v>
      </c>
      <c r="BF2" s="61">
        <v>7.206944</v>
      </c>
      <c r="BG2" s="61">
        <v>3.4693620000000001E-3</v>
      </c>
      <c r="BH2" s="61">
        <v>4.2875439999999999E-3</v>
      </c>
      <c r="BI2" s="61">
        <v>3.1655621999999999E-3</v>
      </c>
      <c r="BJ2" s="61">
        <v>3.4782050000000002E-2</v>
      </c>
      <c r="BK2" s="61">
        <v>2.6687400000000001E-4</v>
      </c>
      <c r="BL2" s="61">
        <v>0.10445156</v>
      </c>
      <c r="BM2" s="61">
        <v>1.3978416</v>
      </c>
      <c r="BN2" s="61">
        <v>0.3773553</v>
      </c>
      <c r="BO2" s="61">
        <v>23.907875000000001</v>
      </c>
      <c r="BP2" s="61">
        <v>4.1825643000000001</v>
      </c>
      <c r="BQ2" s="61">
        <v>7.687087</v>
      </c>
      <c r="BR2" s="61">
        <v>30.347652</v>
      </c>
      <c r="BS2" s="61">
        <v>18.371106999999999</v>
      </c>
      <c r="BT2" s="61">
        <v>5.2801312999999999</v>
      </c>
      <c r="BU2" s="61">
        <v>5.4116240000000003E-2</v>
      </c>
      <c r="BV2" s="61">
        <v>2.659394E-2</v>
      </c>
      <c r="BW2" s="61">
        <v>0.35502939999999999</v>
      </c>
      <c r="BX2" s="61">
        <v>0.50400630000000002</v>
      </c>
      <c r="BY2" s="61">
        <v>5.8724212999999997E-2</v>
      </c>
      <c r="BZ2" s="61">
        <v>2.0866143000000002E-3</v>
      </c>
      <c r="CA2" s="61">
        <v>0.39960404999999999</v>
      </c>
      <c r="CB2" s="61">
        <v>2.0297945000000001E-2</v>
      </c>
      <c r="CC2" s="61">
        <v>3.1473203999999998E-2</v>
      </c>
      <c r="CD2" s="61">
        <v>0.50986284000000004</v>
      </c>
      <c r="CE2" s="61">
        <v>6.7688159999999997E-2</v>
      </c>
      <c r="CF2" s="61">
        <v>8.8046529999999998E-2</v>
      </c>
      <c r="CG2" s="61">
        <v>4.9500000000000003E-7</v>
      </c>
      <c r="CH2" s="61">
        <v>5.6579999999999998E-3</v>
      </c>
      <c r="CI2" s="61">
        <v>2.5328759999999999E-3</v>
      </c>
      <c r="CJ2" s="61">
        <v>1.1210941000000001</v>
      </c>
      <c r="CK2" s="61">
        <v>1.5913210000000001E-2</v>
      </c>
      <c r="CL2" s="61">
        <v>0.55249459999999995</v>
      </c>
      <c r="CM2" s="61">
        <v>1.2351555000000001</v>
      </c>
      <c r="CN2" s="61">
        <v>1637.8228999999999</v>
      </c>
      <c r="CO2" s="61">
        <v>2940.7197000000001</v>
      </c>
      <c r="CP2" s="61">
        <v>1958.3284000000001</v>
      </c>
      <c r="CQ2" s="61">
        <v>531.34826999999996</v>
      </c>
      <c r="CR2" s="61">
        <v>336.92532</v>
      </c>
      <c r="CS2" s="61">
        <v>220.04560000000001</v>
      </c>
      <c r="CT2" s="61">
        <v>1749.807</v>
      </c>
      <c r="CU2" s="61">
        <v>1123.7630999999999</v>
      </c>
      <c r="CV2" s="61">
        <v>685.63499999999999</v>
      </c>
      <c r="CW2" s="61">
        <v>1287.0291999999999</v>
      </c>
      <c r="CX2" s="61">
        <v>403.80291999999997</v>
      </c>
      <c r="CY2" s="61">
        <v>1904.5342000000001</v>
      </c>
      <c r="CZ2" s="61">
        <v>929.46843999999999</v>
      </c>
      <c r="DA2" s="61">
        <v>2820.8654999999999</v>
      </c>
      <c r="DB2" s="61">
        <v>2284.5596</v>
      </c>
      <c r="DC2" s="61">
        <v>4488.4233000000004</v>
      </c>
      <c r="DD2" s="61">
        <v>6867.8622999999998</v>
      </c>
      <c r="DE2" s="61">
        <v>1484.3140000000001</v>
      </c>
      <c r="DF2" s="61">
        <v>2465.8384000000001</v>
      </c>
      <c r="DG2" s="61">
        <v>1677.6846</v>
      </c>
      <c r="DH2" s="61">
        <v>38.114628000000003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32.7577</v>
      </c>
      <c r="B6">
        <f>BB2</f>
        <v>8.0447609999999994</v>
      </c>
      <c r="C6">
        <f>BC2</f>
        <v>9.9063060000000007</v>
      </c>
      <c r="D6">
        <f>BD2</f>
        <v>14.799398999999999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12" sqref="E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22290</v>
      </c>
      <c r="C2" s="56">
        <f ca="1">YEAR(TODAY())-YEAR(B2)+IF(TODAY()&gt;=DATE(YEAR(TODAY()),MONTH(B2),DAY(B2)),0,-1)</f>
        <v>60</v>
      </c>
      <c r="E2" s="52">
        <v>152.5</v>
      </c>
      <c r="F2" s="53" t="s">
        <v>39</v>
      </c>
      <c r="G2" s="52">
        <v>51.9</v>
      </c>
      <c r="H2" s="51" t="s">
        <v>41</v>
      </c>
      <c r="I2" s="72">
        <f>ROUND(G3/E3^2,1)</f>
        <v>22.3</v>
      </c>
    </row>
    <row r="3" spans="1:9" x14ac:dyDescent="0.3">
      <c r="E3" s="51">
        <f>E2/100</f>
        <v>1.5249999999999999</v>
      </c>
      <c r="F3" s="51" t="s">
        <v>40</v>
      </c>
      <c r="G3" s="51">
        <f>G2</f>
        <v>51.9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한상화, ID : H1900997)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01일 10:46:43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44529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152.5</v>
      </c>
      <c r="L12" s="129"/>
      <c r="M12" s="122">
        <f>'개인정보 및 신체계측 입력'!G2</f>
        <v>51.9</v>
      </c>
      <c r="N12" s="123"/>
      <c r="O12" s="118" t="s">
        <v>271</v>
      </c>
      <c r="P12" s="112"/>
      <c r="Q12" s="115">
        <f>'개인정보 및 신체계측 입력'!I2</f>
        <v>22.3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한상화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74.334000000000003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10.411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15.255000000000001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0.5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0.7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15.1</v>
      </c>
      <c r="L71" s="36" t="s">
        <v>53</v>
      </c>
      <c r="M71" s="36">
        <f>ROUND('DRIs DATA'!K8,1)</f>
        <v>5.2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49.73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113.2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84.93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86.03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34.479999999999997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206.28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102.48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2021-12-01T01:54:01Z</dcterms:modified>
</cp:coreProperties>
</file>