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2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<sst xmlns="http://schemas.openxmlformats.org/spreadsheetml/2006/main" count="692" uniqueCount="347">
  <si>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</si>
  <si>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</si>
  <si>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</si>
  <si>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</si>
  <si>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</si>
  <si>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</si>
  <si>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</si>
  <si>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</si>
  <si>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</si>
  <si>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</si>
  <si>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</si>
  <si>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</si>
  <si>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</si>
  <si>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</si>
  <si>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</si>
  <si>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</si>
  <si>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</si>
  <si>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</si>
  <si>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</si>
  <si>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</si>
  <si>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</si>
  <si>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</si>
  <si>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</si>
  <si>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</si>
  <si>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</si>
  <si>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</si>
  <si>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</si>
  <si>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</si>
  <si>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</si>
  <si>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</si>
  <si>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</si>
  <si>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</si>
  <si>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</si>
  <si>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</si>
  <si>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</si>
  <si>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</si>
  <si>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</si>
  <si>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</si>
  <si>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</si>
  <si>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</si>
  <si>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</si>
  <si>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</si>
  <si>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</si>
  <si>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</si>
  <si>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</si>
  <si>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</si>
  <si>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</si>
  <si>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</si>
  <si>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</si>
  <si>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</si>
  <si>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</si>
  <si>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</si>
  <si>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</si>
  <si>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</si>
  <si>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</si>
  <si>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</si>
  <si>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</si>
  <si>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</si>
  <si>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</si>
  <si>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</si>
  <si>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</si>
  <si>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</si>
  <si>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</si>
  <si>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</si>
  <si>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</si>
  <si>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</si>
  <si>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</si>
  <si>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</si>
  <si>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</si>
  <si>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</si>
  <si>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</si>
  <si>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</si>
  <si>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</si>
  <si>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</si>
  <si>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</si>
  <si>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</si>
  <si>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</si>
  <si>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</si>
  <si>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</si>
  <si>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</si>
  <si>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</si>
  <si>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</si>
  <si>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</si>
  <si>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</si>
  <si>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</si>
  <si>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</si>
  <si>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</si>
  <si>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</si>
  <si>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</si>
  <si>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</si>
  <si>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</si>
  <si>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</si>
  <si>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</si>
  <si>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</si>
  <si>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</si>
  <si>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</si>
  <si>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</si>
  <si>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</si>
  <si>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</si>
  <si>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</si>
  <si>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</si>
  <si>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</si>
  <si>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</si>
  <si>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</si>
  <si>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</si>
  <si>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</si>
  <si>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</si>
  <si>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</si>
  <si>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</si>
  <si>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</si>
  <si>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</si>
  <si>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</si>
  <si>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</si>
  <si>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</si>
  <si>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</si>
  <si>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</si>
  <si>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</si>
  <si>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</si>
  <si>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</si>
  <si>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</si>
  <si>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</si>
  <si>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</si>
  <si>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</si>
  <si>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</si>
  <si>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</si>
  <si>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</si>
  <si>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</si>
  <si>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</si>
  <si>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</si>
  <si>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</si>
  <si>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</si>
  <si>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</si>
  <si>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</si>
  <si>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</si>
  <si>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</si>
  <si>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</si>
  <si>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</si>
  <si>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</si>
  <si>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</si>
  <si>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</si>
  <si>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</si>
  <si>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</si>
  <si>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</si>
  <si>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</si>
  <si>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</si>
  <si>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</si>
  <si>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</si>
  <si>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</si>
  <si>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</si>
  <si>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</si>
  <si>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</si>
  <si>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</si>
  <si>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</si>
  <si>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</si>
  <si>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</si>
  <si>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</si>
  <si>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</si>
  <si>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</si>
  <si>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</si>
  <si>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</si>
  <si>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</si>
  <si>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</si>
  <si>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</si>
  <si>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</si>
  <si>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</si>
  <si>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</si>
  <si>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</si>
  <si>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</si>
  <si>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</si>
  <si>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</si>
  <si>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</si>
  <si>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</si>
  <si>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</si>
  <si>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</si>
  <si>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</si>
  <si>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</si>
  <si>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</si>
  <si>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</si>
  <si>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</si>
  <si>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</si>
  <si>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</si>
  <si>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</si>
  <si>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</si>
  <si>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</si>
  <si>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</si>
  <si>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</si>
  <si>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</si>
  <si>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</si>
  <si>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</si>
  <si>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</si>
  <si>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</si>
  <si>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</si>
  <si>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</si>
  <si>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</si>
  <si>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</si>
  <si>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</si>
  <si>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</si>
  <si>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</si>
  <si>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</si>
  <si>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</si>
  <si>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</si>
  <si>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</si>
  <si>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</si>
  <si>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</si>
  <si>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</si>
  <si>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</si>
  <si>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</si>
  <si>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</si>
  <si>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</si>
  <si>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</si>
  <si>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</si>
  <si>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</si>
  <si>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</si>
  <si>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</si>
  <si>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</si>
  <si>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</si>
  <si>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</si>
  <si>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</si>
  <si>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</si>
  <si>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</si>
  <si>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</si>
  <si>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</si>
  <si>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</si>
  <si>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</si>
  <si>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</si>
  <si>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</si>
  <si>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</si>
  <si>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</si>
  <si>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</si>
  <si>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</si>
  <si>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</si>
  <si>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</si>
  <si>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</si>
  <si>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</si>
  <si>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</si>
  <si>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</si>
  <si>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</si>
  <si>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</si>
  <si>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</si>
  <si>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</si>
  <si>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</si>
  <si>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</si>
  <si>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</si>
  <si>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</si>
  <si>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</si>
  <si>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</si>
  <si>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</si>
  <si>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</si>
  <si>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</si>
  <si>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</si>
  <si>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</si>
  <si>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</si>
  <si>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</si>
  <si>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</si>
  <si>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</si>
  <si>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</si>
  <si>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</si>
  <si>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</si>
  <si>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</si>
  <si>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</si>
  <si>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</si>
  <si>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</si>
  <si>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</si>
  <si>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</si>
  <si>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</si>
  <si>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</si>
  <si>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</si>
  <si>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</si>
  <si>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</si>
  <si>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</si>
  <si>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</si>
  <si>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</si>
  <si>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</si>
  <si>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</si>
  <si>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</si>
  <si>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</si>
  <si>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</si>
  <si>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</si>
  <si>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비타민E</t>
    <phoneticPr fontId="1" type="noConversion"/>
  </si>
  <si>
    <t>수용성 비타민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</si>
  <si>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</si>
  <si>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</si>
  <si>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</si>
  <si>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</si>
  <si>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</si>
  <si>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</si>
  <si>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</si>
  <si>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</si>
  <si>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</si>
  <si>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</si>
  <si>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</si>
  <si>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</si>
  <si>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</si>
  <si>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비타민A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</si>
  <si>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</si>
  <si>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</si>
  <si>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</si>
  <si>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출력시각</t>
    <phoneticPr fontId="1" type="noConversion"/>
  </si>
  <si>
    <t>지방</t>
    <phoneticPr fontId="1" type="noConversion"/>
  </si>
  <si>
    <t>상한섭취량</t>
    <phoneticPr fontId="1" type="noConversion"/>
  </si>
  <si>
    <t>적정비율(최소)</t>
    <phoneticPr fontId="1" type="noConversion"/>
  </si>
  <si>
    <t>리보플라빈</t>
    <phoneticPr fontId="1" type="noConversion"/>
  </si>
  <si>
    <t>니아신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</si>
  <si>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</si>
  <si>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</si>
  <si>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</si>
  <si>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</si>
  <si>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에너지(kcal)</t>
    <phoneticPr fontId="1" type="noConversion"/>
  </si>
  <si>
    <t>충분섭취량</t>
    <phoneticPr fontId="1" type="noConversion"/>
  </si>
  <si>
    <t>비타민B12</t>
    <phoneticPr fontId="1" type="noConversion"/>
  </si>
  <si>
    <t>인</t>
    <phoneticPr fontId="1" type="noConversion"/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</si>
  <si>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</si>
  <si>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</si>
  <si>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</si>
  <si>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</si>
  <si>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</si>
  <si>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</si>
  <si>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</si>
  <si>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</si>
  <si>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</si>
  <si>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</si>
  <si>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염소</t>
    <phoneticPr fontId="1" type="noConversion"/>
  </si>
  <si>
    <t>철</t>
    <phoneticPr fontId="1" type="noConversion"/>
  </si>
  <si>
    <t>요오드</t>
    <phoneticPr fontId="1" type="noConversion"/>
  </si>
  <si>
    <t>크롬(ug/일)</t>
    <phoneticPr fontId="1" type="noConversion"/>
  </si>
  <si>
    <t>M</t>
  </si>
  <si>
    <t>탄수화물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</si>
  <si>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</si>
  <si>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</si>
  <si>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</si>
  <si>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(설문지 : FFQ 95문항 설문지, 사용자 : 고덕규, ID : H1901003)</t>
  </si>
  <si>
    <t>2021년 12월 03일 10:20:57</t>
  </si>
  <si>
    <t>단백질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</si>
  <si>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</si>
  <si>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</si>
  <si>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</si>
  <si>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식이섬유(g/일)</t>
    <phoneticPr fontId="1" type="noConversion"/>
  </si>
  <si>
    <t>지용성 비타민</t>
    <phoneticPr fontId="1" type="noConversion"/>
  </si>
  <si>
    <t>상한섭취량</t>
    <phoneticPr fontId="1" type="noConversion"/>
  </si>
  <si>
    <t>비오틴</t>
    <phoneticPr fontId="1" type="noConversion"/>
  </si>
  <si>
    <t>섭취량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</si>
  <si>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</si>
  <si>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</si>
  <si>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</si>
  <si>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</si>
  <si>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H1901003</t>
  </si>
  <si>
    <t>고덕규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</si>
</sst>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77.258385000000004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4520"/>
        <c:axId val="262109616"/>
      </c:barChart>
      <c:catAx>
        <c:axId val="26210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9616"/>
        <c:crosses val="autoZero"/>
        <c:auto val="1"/>
        <c:lblAlgn val="ctr"/>
        <c:lblOffset val="100"/>
        <c:noMultiLvlLbl val="0"/>
      </c:catAx>
      <c:valAx>
        <c:axId val="26210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2.0857222000000002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704"/>
        <c:axId val="524463272"/>
      </c:barChart>
      <c:catAx>
        <c:axId val="5244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272"/>
        <c:crosses val="autoZero"/>
        <c:auto val="1"/>
        <c:lblAlgn val="ctr"/>
        <c:lblOffset val="100"/>
        <c:noMultiLvlLbl val="0"/>
      </c:catAx>
      <c:valAx>
        <c:axId val="5244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0.79895369999999999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0136"/>
        <c:axId val="262101808"/>
      </c:barChart>
      <c:catAx>
        <c:axId val="52446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808"/>
        <c:crosses val="autoZero"/>
        <c:auto val="1"/>
        <c:lblAlgn val="ctr"/>
        <c:lblOffset val="100"/>
        <c:noMultiLvlLbl val="0"/>
      </c:catAx>
      <c:valAx>
        <c:axId val="26210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1348.2114999999999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200"/>
        <c:axId val="262095928"/>
      </c:barChart>
      <c:catAx>
        <c:axId val="26210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5928"/>
        <c:crosses val="autoZero"/>
        <c:auto val="1"/>
        <c:lblAlgn val="ctr"/>
        <c:lblOffset val="100"/>
        <c:noMultiLvlLbl val="0"/>
      </c:catAx>
      <c:valAx>
        <c:axId val="26209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3503.2467999999999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304"/>
        <c:axId val="525587440"/>
      </c:barChart>
      <c:catAx>
        <c:axId val="5255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440"/>
        <c:crosses val="autoZero"/>
        <c:auto val="1"/>
        <c:lblAlgn val="ctr"/>
        <c:lblOffset val="100"/>
        <c:noMultiLvlLbl val="0"/>
      </c:catAx>
      <c:valAx>
        <c:axId val="525587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52.105293000000003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128"/>
        <c:axId val="525586656"/>
      </c:barChart>
      <c:catAx>
        <c:axId val="5255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6656"/>
        <c:crosses val="autoZero"/>
        <c:auto val="1"/>
        <c:lblAlgn val="ctr"/>
        <c:lblOffset val="100"/>
        <c:noMultiLvlLbl val="0"/>
      </c:catAx>
      <c:valAx>
        <c:axId val="52558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171.37915000000001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520"/>
        <c:axId val="525587832"/>
      </c:barChart>
      <c:catAx>
        <c:axId val="5255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832"/>
        <c:crosses val="autoZero"/>
        <c:auto val="1"/>
        <c:lblAlgn val="ctr"/>
        <c:lblOffset val="100"/>
        <c:noMultiLvlLbl val="0"/>
      </c:catAx>
      <c:valAx>
        <c:axId val="52558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12.949627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696"/>
        <c:axId val="525583912"/>
      </c:barChart>
      <c:catAx>
        <c:axId val="5255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3912"/>
        <c:crosses val="autoZero"/>
        <c:auto val="1"/>
        <c:lblAlgn val="ctr"/>
        <c:lblOffset val="100"/>
        <c:noMultiLvlLbl val="0"/>
      </c:catAx>
      <c:valAx>
        <c:axId val="52558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828.16520000000003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8616"/>
        <c:axId val="525582736"/>
      </c:barChart>
      <c:catAx>
        <c:axId val="52558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2736"/>
        <c:crosses val="autoZero"/>
        <c:auto val="1"/>
        <c:lblAlgn val="ctr"/>
        <c:lblOffset val="100"/>
        <c:noMultiLvlLbl val="0"/>
      </c:catAx>
      <c:valAx>
        <c:axId val="5255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7.0883050000000003E-2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792"/>
        <c:axId val="525585872"/>
      </c:barChart>
      <c:catAx>
        <c:axId val="52558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5872"/>
        <c:crosses val="autoZero"/>
        <c:auto val="1"/>
        <c:lblAlgn val="ctr"/>
        <c:lblOffset val="100"/>
        <c:noMultiLvlLbl val="0"/>
      </c:catAx>
      <c:valAx>
        <c:axId val="52558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3.6632147000000002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400"/>
        <c:axId val="525750960"/>
      </c:barChart>
      <c:catAx>
        <c:axId val="5255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960"/>
        <c:crosses val="autoZero"/>
        <c:auto val="1"/>
        <c:lblAlgn val="ctr"/>
        <c:lblOffset val="100"/>
        <c:noMultiLvlLbl val="0"/>
      </c:catAx>
      <c:valAx>
        <c:axId val="52575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24.288692000000001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3376"/>
        <c:axId val="262098280"/>
      </c:barChart>
      <c:catAx>
        <c:axId val="26210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8280"/>
        <c:crosses val="autoZero"/>
        <c:auto val="1"/>
        <c:lblAlgn val="ctr"/>
        <c:lblOffset val="100"/>
        <c:noMultiLvlLbl val="0"/>
      </c:catAx>
      <c:valAx>
        <c:axId val="262098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261.58681999999999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0568"/>
        <c:axId val="525749000"/>
      </c:barChart>
      <c:catAx>
        <c:axId val="52575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000"/>
        <c:crosses val="autoZero"/>
        <c:auto val="1"/>
        <c:lblAlgn val="ctr"/>
        <c:lblOffset val="100"/>
        <c:noMultiLvlLbl val="0"/>
      </c:catAx>
      <c:valAx>
        <c:axId val="5257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88.346305999999998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2528"/>
        <c:axId val="525751352"/>
      </c:barChart>
      <c:catAx>
        <c:axId val="52575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1352"/>
        <c:crosses val="autoZero"/>
        <c:auto val="1"/>
        <c:lblAlgn val="ctr"/>
        <c:lblOffset val="100"/>
        <c:noMultiLvlLbl val="0"/>
      </c:catAx>
      <c:valAx>
        <c:axId val="52575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5.05</c:v>
                </c:pt>
                <c:pt idx="1">
                  <c:v>7.6509999999999998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51744"/>
        <c:axId val="525752136"/>
      </c:barChart>
      <c:catAx>
        <c:axId val="5257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2136"/>
        <c:crosses val="autoZero"/>
        <c:auto val="1"/>
        <c:lblAlgn val="ctr"/>
        <c:lblOffset val="100"/>
        <c:noMultiLvlLbl val="0"/>
      </c:catAx>
      <c:valAx>
        <c:axId val="52575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11.282033</c:v>
                </c:pt>
                <c:pt idx="1">
                  <c:v>14.078582000000001</c:v>
                </c:pt>
                <c:pt idx="2">
                  <c:v>12.776115000000001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691.88103999999998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3704"/>
        <c:axId val="525747824"/>
      </c:barChart>
      <c:catAx>
        <c:axId val="5257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7824"/>
        <c:crosses val="autoZero"/>
        <c:auto val="1"/>
        <c:lblAlgn val="ctr"/>
        <c:lblOffset val="100"/>
        <c:noMultiLvlLbl val="0"/>
      </c:catAx>
      <c:valAx>
        <c:axId val="52574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18.120716000000002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46648"/>
        <c:axId val="525749392"/>
      </c:barChart>
      <c:catAx>
        <c:axId val="52574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392"/>
        <c:crosses val="autoZero"/>
        <c:auto val="1"/>
        <c:lblAlgn val="ctr"/>
        <c:lblOffset val="100"/>
        <c:noMultiLvlLbl val="0"/>
      </c:catAx>
      <c:valAx>
        <c:axId val="52574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74.403000000000006</c:v>
                </c:pt>
                <c:pt idx="1">
                  <c:v>8.5839999999999996</c:v>
                </c:pt>
                <c:pt idx="2">
                  <c:v>17.012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49784"/>
        <c:axId val="525750176"/>
      </c:barChart>
      <c:catAx>
        <c:axId val="52574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176"/>
        <c:crosses val="autoZero"/>
        <c:auto val="1"/>
        <c:lblAlgn val="ctr"/>
        <c:lblOffset val="100"/>
        <c:noMultiLvlLbl val="0"/>
      </c:catAx>
      <c:valAx>
        <c:axId val="5257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2427.1237999999998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000"/>
        <c:axId val="518674608"/>
      </c:barChart>
      <c:catAx>
        <c:axId val="51867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4608"/>
        <c:crosses val="autoZero"/>
        <c:auto val="1"/>
        <c:lblAlgn val="ctr"/>
        <c:lblOffset val="100"/>
        <c:noMultiLvlLbl val="0"/>
      </c:catAx>
      <c:valAx>
        <c:axId val="518674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132.08977999999999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2648"/>
        <c:axId val="518670296"/>
      </c:barChart>
      <c:catAx>
        <c:axId val="51867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0296"/>
        <c:crosses val="autoZero"/>
        <c:auto val="1"/>
        <c:lblAlgn val="ctr"/>
        <c:lblOffset val="100"/>
        <c:noMultiLvlLbl val="0"/>
      </c:catAx>
      <c:valAx>
        <c:axId val="518670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453.50997999999998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0688"/>
        <c:axId val="518672256"/>
      </c:barChart>
      <c:catAx>
        <c:axId val="5186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2256"/>
        <c:crosses val="autoZero"/>
        <c:auto val="1"/>
        <c:lblAlgn val="ctr"/>
        <c:lblOffset val="100"/>
        <c:noMultiLvlLbl val="0"/>
      </c:catAx>
      <c:valAx>
        <c:axId val="51867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3.8622649999999998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96712"/>
        <c:axId val="262101416"/>
      </c:barChart>
      <c:catAx>
        <c:axId val="26209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416"/>
        <c:crosses val="autoZero"/>
        <c:auto val="1"/>
        <c:lblAlgn val="ctr"/>
        <c:lblOffset val="100"/>
        <c:noMultiLvlLbl val="0"/>
      </c:catAx>
      <c:valAx>
        <c:axId val="26210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9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4004.4666000000002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3432"/>
        <c:axId val="518671080"/>
      </c:barChart>
      <c:catAx>
        <c:axId val="51867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1080"/>
        <c:crosses val="autoZero"/>
        <c:auto val="1"/>
        <c:lblAlgn val="ctr"/>
        <c:lblOffset val="100"/>
        <c:noMultiLvlLbl val="0"/>
      </c:catAx>
      <c:valAx>
        <c:axId val="51867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16.276344000000002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784"/>
        <c:axId val="518669512"/>
      </c:barChart>
      <c:catAx>
        <c:axId val="5186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9512"/>
        <c:crosses val="autoZero"/>
        <c:auto val="1"/>
        <c:lblAlgn val="ctr"/>
        <c:lblOffset val="100"/>
        <c:noMultiLvlLbl val="0"/>
      </c:catAx>
      <c:valAx>
        <c:axId val="51866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2.4053165999999999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68336"/>
        <c:axId val="518668728"/>
      </c:barChart>
      <c:catAx>
        <c:axId val="51866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8728"/>
        <c:crosses val="autoZero"/>
        <c:auto val="1"/>
        <c:lblAlgn val="ctr"/>
        <c:lblOffset val="100"/>
        <c:noMultiLvlLbl val="0"/>
      </c:catAx>
      <c:valAx>
        <c:axId val="51866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6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295.36696999999998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984"/>
        <c:axId val="213163304"/>
      </c:barChart>
      <c:catAx>
        <c:axId val="26210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63304"/>
        <c:crosses val="autoZero"/>
        <c:auto val="1"/>
        <c:lblAlgn val="ctr"/>
        <c:lblOffset val="100"/>
        <c:noMultiLvlLbl val="0"/>
      </c:catAx>
      <c:valAx>
        <c:axId val="21316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1.3823737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9352"/>
        <c:axId val="524463664"/>
      </c:barChart>
      <c:catAx>
        <c:axId val="52445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664"/>
        <c:crosses val="autoZero"/>
        <c:auto val="1"/>
        <c:lblAlgn val="ctr"/>
        <c:lblOffset val="100"/>
        <c:noMultiLvlLbl val="0"/>
      </c:catAx>
      <c:valAx>
        <c:axId val="524463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21.850676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8568"/>
        <c:axId val="524457000"/>
      </c:barChart>
      <c:catAx>
        <c:axId val="52445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7000"/>
        <c:crosses val="autoZero"/>
        <c:auto val="1"/>
        <c:lblAlgn val="ctr"/>
        <c:lblOffset val="100"/>
        <c:noMultiLvlLbl val="0"/>
      </c:catAx>
      <c:valAx>
        <c:axId val="52445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2.4053165999999999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2096"/>
        <c:axId val="524460920"/>
      </c:barChart>
      <c:catAx>
        <c:axId val="5244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0920"/>
        <c:crosses val="autoZero"/>
        <c:auto val="1"/>
        <c:lblAlgn val="ctr"/>
        <c:lblOffset val="100"/>
        <c:noMultiLvlLbl val="0"/>
      </c:catAx>
      <c:valAx>
        <c:axId val="52446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577.27404999999999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312"/>
        <c:axId val="524456216"/>
      </c:barChart>
      <c:catAx>
        <c:axId val="5244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6216"/>
        <c:crosses val="autoZero"/>
        <c:auto val="1"/>
        <c:lblAlgn val="ctr"/>
        <c:lblOffset val="100"/>
        <c:noMultiLvlLbl val="0"/>
      </c:catAx>
      <c:valAx>
        <c:axId val="52445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10.659419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6608"/>
        <c:axId val="524462488"/>
      </c:barChart>
      <c:catAx>
        <c:axId val="5244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2488"/>
        <c:crosses val="autoZero"/>
        <c:auto val="1"/>
        <c:lblAlgn val="ctr"/>
        <c:lblOffset val="100"/>
        <c:noMultiLvlLbl val="0"/>
      </c:catAx>
      <c:valAx>
        <c:axId val="52446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고덕규, ID : H1901003)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10:20:57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2427.1237999999998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77.258385000000004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24.288692000000001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74.403000000000006</v>
      </c>
      <c r="G8" s="59">
        <f>'DRIs DATA 입력'!G8</f>
        <v>8.5839999999999996</v>
      </c>
      <c r="H8" s="59">
        <f>'DRIs DATA 입력'!H8</f>
        <v>17.012</v>
      </c>
      <c r="I8" s="46"/>
      <c r="J8" s="59" t="s">
        <v>216</v>
      </c>
      <c r="K8" s="59">
        <f>'DRIs DATA 입력'!K8</f>
        <v>5.05</v>
      </c>
      <c r="L8" s="59">
        <f>'DRIs DATA 입력'!L8</f>
        <v>7.6509999999999998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691.88103999999998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18.120716000000002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3.8622649999999998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295.36696999999998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132.08977999999999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1.8384322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1.3823737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21.850676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2.4053165999999999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577.27404999999999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10.659419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2.0857222000000002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0.79895369999999999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453.50997999999998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1348.2114999999999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4004.4666000000002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3503.2467999999999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52.105293000000003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171.37915000000001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16.276344000000002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12.949627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828.16520000000003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7.0883050000000003E-2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3.6632147000000002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261.58681999999999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88.346305999999998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0" sqref="J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8" customHeight="1" x14ac:dyDescent="0.3">
      <c r="A1" s="62" t="s">
        <v>288</v>
      </c>
      <c r="B1" s="61" t="s">
        <v>330</v>
      </c>
      <c r="G1" s="62" t="s">
        <v>297</v>
      </c>
      <c r="H1" s="61" t="s">
        <v>331</v>
      </c>
    </row>
    <row r="3" spans="1:27" x14ac:dyDescent="0.3">
      <c r="A3" s="68" t="s">
        <v>311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307</v>
      </c>
      <c r="B4" s="67"/>
      <c r="C4" s="67"/>
      <c r="E4" s="69" t="s">
        <v>289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290</v>
      </c>
      <c r="V4" s="67"/>
      <c r="W4" s="67"/>
      <c r="X4" s="67"/>
      <c r="Y4" s="67"/>
      <c r="Z4" s="67"/>
    </row>
    <row r="5" spans="1:27" x14ac:dyDescent="0.3">
      <c r="A5" s="65"/>
      <c r="B5" s="65" t="s">
        <v>277</v>
      </c>
      <c r="C5" s="65" t="s">
        <v>291</v>
      </c>
      <c r="E5" s="65"/>
      <c r="F5" s="65" t="s">
        <v>326</v>
      </c>
      <c r="G5" s="65" t="s">
        <v>298</v>
      </c>
      <c r="H5" s="65" t="s">
        <v>332</v>
      </c>
      <c r="J5" s="65"/>
      <c r="K5" s="65" t="s">
        <v>312</v>
      </c>
      <c r="L5" s="65" t="s">
        <v>292</v>
      </c>
      <c r="N5" s="65"/>
      <c r="O5" s="65" t="s">
        <v>333</v>
      </c>
      <c r="P5" s="65" t="s">
        <v>314</v>
      </c>
      <c r="Q5" s="65" t="s">
        <v>334</v>
      </c>
      <c r="R5" s="65" t="s">
        <v>299</v>
      </c>
      <c r="S5" s="65" t="s">
        <v>291</v>
      </c>
      <c r="U5" s="65"/>
      <c r="V5" s="65" t="s">
        <v>313</v>
      </c>
      <c r="W5" s="65" t="s">
        <v>335</v>
      </c>
      <c r="X5" s="65" t="s">
        <v>308</v>
      </c>
      <c r="Y5" s="65" t="s">
        <v>299</v>
      </c>
      <c r="Z5" s="65" t="s">
        <v>291</v>
      </c>
    </row>
    <row r="6" spans="1:27" x14ac:dyDescent="0.3">
      <c r="A6" s="65" t="s">
        <v>307</v>
      </c>
      <c r="B6" s="65">
        <v>2200</v>
      </c>
      <c r="C6" s="65">
        <v>2427.1237999999998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283</v>
      </c>
      <c r="O6" s="65">
        <v>50</v>
      </c>
      <c r="P6" s="65">
        <v>60</v>
      </c>
      <c r="Q6" s="65">
        <v>0</v>
      </c>
      <c r="R6" s="65">
        <v>0</v>
      </c>
      <c r="S6" s="65">
        <v>77.258385000000004</v>
      </c>
      <c r="U6" s="65" t="s">
        <v>336</v>
      </c>
      <c r="V6" s="65">
        <v>0</v>
      </c>
      <c r="W6" s="65">
        <v>0</v>
      </c>
      <c r="X6" s="65">
        <v>25</v>
      </c>
      <c r="Y6" s="65">
        <v>0</v>
      </c>
      <c r="Z6" s="65">
        <v>24.288692000000001</v>
      </c>
    </row>
    <row r="7" spans="1:27" x14ac:dyDescent="0.3">
      <c r="E7" s="65" t="s">
        <v>315</v>
      </c>
      <c r="F7" s="65">
        <v>65</v>
      </c>
      <c r="G7" s="65">
        <v>30</v>
      </c>
      <c r="H7" s="65">
        <v>20</v>
      </c>
      <c r="J7" s="65" t="s">
        <v>315</v>
      </c>
      <c r="K7" s="65">
        <v>1</v>
      </c>
      <c r="L7" s="65">
        <v>10</v>
      </c>
    </row>
    <row r="8" spans="1:27" x14ac:dyDescent="0.3">
      <c r="E8" s="65" t="s">
        <v>316</v>
      </c>
      <c r="F8" s="65">
        <v>74.403000000000006</v>
      </c>
      <c r="G8" s="65">
        <v>8.5839999999999996</v>
      </c>
      <c r="H8" s="65">
        <v>17.012</v>
      </c>
      <c r="J8" s="65" t="s">
        <v>316</v>
      </c>
      <c r="K8" s="65">
        <v>5.05</v>
      </c>
      <c r="L8" s="65">
        <v>7.6509999999999998</v>
      </c>
    </row>
    <row r="13" spans="1:27" x14ac:dyDescent="0.3">
      <c r="A13" s="66" t="s">
        <v>337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293</v>
      </c>
      <c r="B14" s="67"/>
      <c r="C14" s="67"/>
      <c r="D14" s="67"/>
      <c r="E14" s="67"/>
      <c r="F14" s="67"/>
      <c r="H14" s="67" t="s">
        <v>278</v>
      </c>
      <c r="I14" s="67"/>
      <c r="J14" s="67"/>
      <c r="K14" s="67"/>
      <c r="L14" s="67"/>
      <c r="M14" s="67"/>
      <c r="O14" s="67" t="s">
        <v>284</v>
      </c>
      <c r="P14" s="67"/>
      <c r="Q14" s="67"/>
      <c r="R14" s="67"/>
      <c r="S14" s="67"/>
      <c r="T14" s="67"/>
      <c r="V14" s="67" t="s">
        <v>285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313</v>
      </c>
      <c r="C15" s="65" t="s">
        <v>314</v>
      </c>
      <c r="D15" s="65" t="s">
        <v>308</v>
      </c>
      <c r="E15" s="65" t="s">
        <v>338</v>
      </c>
      <c r="F15" s="65" t="s">
        <v>291</v>
      </c>
      <c r="H15" s="65"/>
      <c r="I15" s="65" t="s">
        <v>313</v>
      </c>
      <c r="J15" s="65" t="s">
        <v>314</v>
      </c>
      <c r="K15" s="65" t="s">
        <v>308</v>
      </c>
      <c r="L15" s="65" t="s">
        <v>338</v>
      </c>
      <c r="M15" s="65" t="s">
        <v>291</v>
      </c>
      <c r="O15" s="65"/>
      <c r="P15" s="65" t="s">
        <v>313</v>
      </c>
      <c r="Q15" s="65" t="s">
        <v>314</v>
      </c>
      <c r="R15" s="65" t="s">
        <v>308</v>
      </c>
      <c r="S15" s="65" t="s">
        <v>299</v>
      </c>
      <c r="T15" s="65" t="s">
        <v>291</v>
      </c>
      <c r="V15" s="65"/>
      <c r="W15" s="65" t="s">
        <v>333</v>
      </c>
      <c r="X15" s="65" t="s">
        <v>314</v>
      </c>
      <c r="Y15" s="65" t="s">
        <v>308</v>
      </c>
      <c r="Z15" s="65" t="s">
        <v>299</v>
      </c>
      <c r="AA15" s="65" t="s">
        <v>291</v>
      </c>
    </row>
    <row r="16" spans="1:27" x14ac:dyDescent="0.3">
      <c r="A16" s="65" t="s">
        <v>317</v>
      </c>
      <c r="B16" s="65">
        <v>530</v>
      </c>
      <c r="C16" s="65">
        <v>750</v>
      </c>
      <c r="D16" s="65">
        <v>0</v>
      </c>
      <c r="E16" s="65">
        <v>3000</v>
      </c>
      <c r="F16" s="65">
        <v>691.88103999999998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18.120716000000002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3.8622649999999998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295.36696999999998</v>
      </c>
    </row>
    <row r="23" spans="1:62" x14ac:dyDescent="0.3">
      <c r="A23" s="66" t="s">
        <v>279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294</v>
      </c>
      <c r="B24" s="67"/>
      <c r="C24" s="67"/>
      <c r="D24" s="67"/>
      <c r="E24" s="67"/>
      <c r="F24" s="67"/>
      <c r="H24" s="67" t="s">
        <v>286</v>
      </c>
      <c r="I24" s="67"/>
      <c r="J24" s="67"/>
      <c r="K24" s="67"/>
      <c r="L24" s="67"/>
      <c r="M24" s="67"/>
      <c r="O24" s="67" t="s">
        <v>301</v>
      </c>
      <c r="P24" s="67"/>
      <c r="Q24" s="67"/>
      <c r="R24" s="67"/>
      <c r="S24" s="67"/>
      <c r="T24" s="67"/>
      <c r="V24" s="67" t="s">
        <v>302</v>
      </c>
      <c r="W24" s="67"/>
      <c r="X24" s="67"/>
      <c r="Y24" s="67"/>
      <c r="Z24" s="67"/>
      <c r="AA24" s="67"/>
      <c r="AC24" s="67" t="s">
        <v>295</v>
      </c>
      <c r="AD24" s="67"/>
      <c r="AE24" s="67"/>
      <c r="AF24" s="67"/>
      <c r="AG24" s="67"/>
      <c r="AH24" s="67"/>
      <c r="AJ24" s="67" t="s">
        <v>318</v>
      </c>
      <c r="AK24" s="67"/>
      <c r="AL24" s="67"/>
      <c r="AM24" s="67"/>
      <c r="AN24" s="67"/>
      <c r="AO24" s="67"/>
      <c r="AQ24" s="67" t="s">
        <v>309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339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313</v>
      </c>
      <c r="C25" s="65" t="s">
        <v>314</v>
      </c>
      <c r="D25" s="65" t="s">
        <v>308</v>
      </c>
      <c r="E25" s="65" t="s">
        <v>327</v>
      </c>
      <c r="F25" s="65" t="s">
        <v>291</v>
      </c>
      <c r="H25" s="65"/>
      <c r="I25" s="65" t="s">
        <v>313</v>
      </c>
      <c r="J25" s="65" t="s">
        <v>314</v>
      </c>
      <c r="K25" s="65" t="s">
        <v>308</v>
      </c>
      <c r="L25" s="65" t="s">
        <v>299</v>
      </c>
      <c r="M25" s="65" t="s">
        <v>291</v>
      </c>
      <c r="O25" s="65"/>
      <c r="P25" s="65" t="s">
        <v>313</v>
      </c>
      <c r="Q25" s="65" t="s">
        <v>314</v>
      </c>
      <c r="R25" s="65" t="s">
        <v>308</v>
      </c>
      <c r="S25" s="65" t="s">
        <v>299</v>
      </c>
      <c r="T25" s="65" t="s">
        <v>291</v>
      </c>
      <c r="V25" s="65"/>
      <c r="W25" s="65" t="s">
        <v>313</v>
      </c>
      <c r="X25" s="65" t="s">
        <v>314</v>
      </c>
      <c r="Y25" s="65" t="s">
        <v>308</v>
      </c>
      <c r="Z25" s="65" t="s">
        <v>299</v>
      </c>
      <c r="AA25" s="65" t="s">
        <v>291</v>
      </c>
      <c r="AC25" s="65"/>
      <c r="AD25" s="65" t="s">
        <v>313</v>
      </c>
      <c r="AE25" s="65" t="s">
        <v>314</v>
      </c>
      <c r="AF25" s="65" t="s">
        <v>308</v>
      </c>
      <c r="AG25" s="65" t="s">
        <v>338</v>
      </c>
      <c r="AH25" s="65" t="s">
        <v>291</v>
      </c>
      <c r="AJ25" s="65"/>
      <c r="AK25" s="65" t="s">
        <v>333</v>
      </c>
      <c r="AL25" s="65" t="s">
        <v>314</v>
      </c>
      <c r="AM25" s="65" t="s">
        <v>308</v>
      </c>
      <c r="AN25" s="65" t="s">
        <v>299</v>
      </c>
      <c r="AO25" s="65" t="s">
        <v>291</v>
      </c>
      <c r="AQ25" s="65"/>
      <c r="AR25" s="65" t="s">
        <v>313</v>
      </c>
      <c r="AS25" s="65" t="s">
        <v>314</v>
      </c>
      <c r="AT25" s="65" t="s">
        <v>308</v>
      </c>
      <c r="AU25" s="65" t="s">
        <v>338</v>
      </c>
      <c r="AV25" s="65" t="s">
        <v>291</v>
      </c>
      <c r="AX25" s="65"/>
      <c r="AY25" s="65" t="s">
        <v>313</v>
      </c>
      <c r="AZ25" s="65" t="s">
        <v>314</v>
      </c>
      <c r="BA25" s="65" t="s">
        <v>308</v>
      </c>
      <c r="BB25" s="65" t="s">
        <v>299</v>
      </c>
      <c r="BC25" s="65" t="s">
        <v>340</v>
      </c>
      <c r="BE25" s="65"/>
      <c r="BF25" s="65" t="s">
        <v>313</v>
      </c>
      <c r="BG25" s="65" t="s">
        <v>314</v>
      </c>
      <c r="BH25" s="65" t="s">
        <v>308</v>
      </c>
      <c r="BI25" s="65" t="s">
        <v>299</v>
      </c>
      <c r="BJ25" s="65" t="s">
        <v>291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132.08977999999999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1.8384322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1.3823737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21.850676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2.4053165999999999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577.27404999999999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10.659419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2.0857222000000002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0.79895369999999999</v>
      </c>
    </row>
    <row r="33" spans="1:68" x14ac:dyDescent="0.3">
      <c r="A33" s="66" t="s">
        <v>320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341</v>
      </c>
      <c r="W34" s="67"/>
      <c r="X34" s="67"/>
      <c r="Y34" s="67"/>
      <c r="Z34" s="67"/>
      <c r="AA34" s="67"/>
      <c r="AC34" s="67" t="s">
        <v>321</v>
      </c>
      <c r="AD34" s="67"/>
      <c r="AE34" s="67"/>
      <c r="AF34" s="67"/>
      <c r="AG34" s="67"/>
      <c r="AH34" s="67"/>
      <c r="AJ34" s="67" t="s">
        <v>296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313</v>
      </c>
      <c r="C35" s="65" t="s">
        <v>314</v>
      </c>
      <c r="D35" s="65" t="s">
        <v>308</v>
      </c>
      <c r="E35" s="65" t="s">
        <v>299</v>
      </c>
      <c r="F35" s="65" t="s">
        <v>291</v>
      </c>
      <c r="H35" s="65"/>
      <c r="I35" s="65" t="s">
        <v>313</v>
      </c>
      <c r="J35" s="65" t="s">
        <v>335</v>
      </c>
      <c r="K35" s="65" t="s">
        <v>308</v>
      </c>
      <c r="L35" s="65" t="s">
        <v>299</v>
      </c>
      <c r="M35" s="65" t="s">
        <v>291</v>
      </c>
      <c r="O35" s="65"/>
      <c r="P35" s="65" t="s">
        <v>313</v>
      </c>
      <c r="Q35" s="65" t="s">
        <v>335</v>
      </c>
      <c r="R35" s="65" t="s">
        <v>308</v>
      </c>
      <c r="S35" s="65" t="s">
        <v>299</v>
      </c>
      <c r="T35" s="65" t="s">
        <v>291</v>
      </c>
      <c r="V35" s="65"/>
      <c r="W35" s="65" t="s">
        <v>313</v>
      </c>
      <c r="X35" s="65" t="s">
        <v>314</v>
      </c>
      <c r="Y35" s="65" t="s">
        <v>308</v>
      </c>
      <c r="Z35" s="65" t="s">
        <v>299</v>
      </c>
      <c r="AA35" s="65" t="s">
        <v>291</v>
      </c>
      <c r="AC35" s="65"/>
      <c r="AD35" s="65" t="s">
        <v>313</v>
      </c>
      <c r="AE35" s="65" t="s">
        <v>335</v>
      </c>
      <c r="AF35" s="65" t="s">
        <v>308</v>
      </c>
      <c r="AG35" s="65" t="s">
        <v>338</v>
      </c>
      <c r="AH35" s="65" t="s">
        <v>291</v>
      </c>
      <c r="AJ35" s="65"/>
      <c r="AK35" s="65" t="s">
        <v>313</v>
      </c>
      <c r="AL35" s="65" t="s">
        <v>314</v>
      </c>
      <c r="AM35" s="65" t="s">
        <v>308</v>
      </c>
      <c r="AN35" s="65" t="s">
        <v>299</v>
      </c>
      <c r="AO35" s="65" t="s">
        <v>291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453.50997999999998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1348.2114999999999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4004.4666000000002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3503.2467999999999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52.105293000000003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171.37915000000001</v>
      </c>
    </row>
    <row r="43" spans="1:68" x14ac:dyDescent="0.3">
      <c r="A43" s="66" t="s">
        <v>304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322</v>
      </c>
      <c r="B44" s="67"/>
      <c r="C44" s="67"/>
      <c r="D44" s="67"/>
      <c r="E44" s="67"/>
      <c r="F44" s="67"/>
      <c r="H44" s="67" t="s">
        <v>342</v>
      </c>
      <c r="I44" s="67"/>
      <c r="J44" s="67"/>
      <c r="K44" s="67"/>
      <c r="L44" s="67"/>
      <c r="M44" s="67"/>
      <c r="O44" s="67" t="s">
        <v>343</v>
      </c>
      <c r="P44" s="67"/>
      <c r="Q44" s="67"/>
      <c r="R44" s="67"/>
      <c r="S44" s="67"/>
      <c r="T44" s="67"/>
      <c r="V44" s="67" t="s">
        <v>305</v>
      </c>
      <c r="W44" s="67"/>
      <c r="X44" s="67"/>
      <c r="Y44" s="67"/>
      <c r="Z44" s="67"/>
      <c r="AA44" s="67"/>
      <c r="AC44" s="67" t="s">
        <v>344</v>
      </c>
      <c r="AD44" s="67"/>
      <c r="AE44" s="67"/>
      <c r="AF44" s="67"/>
      <c r="AG44" s="67"/>
      <c r="AH44" s="67"/>
      <c r="AJ44" s="67" t="s">
        <v>323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281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313</v>
      </c>
      <c r="C45" s="65" t="s">
        <v>314</v>
      </c>
      <c r="D45" s="65" t="s">
        <v>308</v>
      </c>
      <c r="E45" s="65" t="s">
        <v>299</v>
      </c>
      <c r="F45" s="65" t="s">
        <v>291</v>
      </c>
      <c r="H45" s="65"/>
      <c r="I45" s="65" t="s">
        <v>313</v>
      </c>
      <c r="J45" s="65" t="s">
        <v>328</v>
      </c>
      <c r="K45" s="65" t="s">
        <v>308</v>
      </c>
      <c r="L45" s="65" t="s">
        <v>338</v>
      </c>
      <c r="M45" s="65" t="s">
        <v>291</v>
      </c>
      <c r="O45" s="65"/>
      <c r="P45" s="65" t="s">
        <v>313</v>
      </c>
      <c r="Q45" s="65" t="s">
        <v>314</v>
      </c>
      <c r="R45" s="65" t="s">
        <v>308</v>
      </c>
      <c r="S45" s="65" t="s">
        <v>299</v>
      </c>
      <c r="T45" s="65" t="s">
        <v>291</v>
      </c>
      <c r="V45" s="65"/>
      <c r="W45" s="65" t="s">
        <v>313</v>
      </c>
      <c r="X45" s="65" t="s">
        <v>335</v>
      </c>
      <c r="Y45" s="65" t="s">
        <v>334</v>
      </c>
      <c r="Z45" s="65" t="s">
        <v>299</v>
      </c>
      <c r="AA45" s="65" t="s">
        <v>291</v>
      </c>
      <c r="AC45" s="65"/>
      <c r="AD45" s="65" t="s">
        <v>313</v>
      </c>
      <c r="AE45" s="65" t="s">
        <v>314</v>
      </c>
      <c r="AF45" s="65" t="s">
        <v>308</v>
      </c>
      <c r="AG45" s="65" t="s">
        <v>299</v>
      </c>
      <c r="AH45" s="65" t="s">
        <v>291</v>
      </c>
      <c r="AJ45" s="65"/>
      <c r="AK45" s="65" t="s">
        <v>333</v>
      </c>
      <c r="AL45" s="65" t="s">
        <v>314</v>
      </c>
      <c r="AM45" s="65" t="s">
        <v>308</v>
      </c>
      <c r="AN45" s="65" t="s">
        <v>299</v>
      </c>
      <c r="AO45" s="65" t="s">
        <v>291</v>
      </c>
      <c r="AQ45" s="65"/>
      <c r="AR45" s="65" t="s">
        <v>313</v>
      </c>
      <c r="AS45" s="65" t="s">
        <v>314</v>
      </c>
      <c r="AT45" s="65" t="s">
        <v>308</v>
      </c>
      <c r="AU45" s="65" t="s">
        <v>299</v>
      </c>
      <c r="AV45" s="65" t="s">
        <v>329</v>
      </c>
      <c r="AX45" s="65"/>
      <c r="AY45" s="65" t="s">
        <v>313</v>
      </c>
      <c r="AZ45" s="65" t="s">
        <v>314</v>
      </c>
      <c r="BA45" s="65" t="s">
        <v>334</v>
      </c>
      <c r="BB45" s="65" t="s">
        <v>299</v>
      </c>
      <c r="BC45" s="65" t="s">
        <v>329</v>
      </c>
      <c r="BE45" s="65"/>
      <c r="BF45" s="65" t="s">
        <v>313</v>
      </c>
      <c r="BG45" s="65" t="s">
        <v>314</v>
      </c>
      <c r="BH45" s="65" t="s">
        <v>334</v>
      </c>
      <c r="BI45" s="65" t="s">
        <v>299</v>
      </c>
      <c r="BJ45" s="65" t="s">
        <v>329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16.276344000000002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12.949627</v>
      </c>
      <c r="O46" s="65" t="s">
        <v>282</v>
      </c>
      <c r="P46" s="65">
        <v>600</v>
      </c>
      <c r="Q46" s="65">
        <v>800</v>
      </c>
      <c r="R46" s="65">
        <v>0</v>
      </c>
      <c r="S46" s="65">
        <v>10000</v>
      </c>
      <c r="T46" s="65">
        <v>828.16520000000003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7.0883050000000003E-2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3.6632147000000002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261.58681999999999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88.346305999999998</v>
      </c>
      <c r="AX46" s="65" t="s">
        <v>306</v>
      </c>
      <c r="AY46" s="65"/>
      <c r="AZ46" s="65"/>
      <c r="BA46" s="65"/>
      <c r="BB46" s="65"/>
      <c r="BC46" s="65"/>
      <c r="BE46" s="65" t="s">
        <v>324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345</v>
      </c>
      <c r="B2" s="61" t="s">
        <v>346</v>
      </c>
      <c r="C2" s="61" t="s">
        <v>325</v>
      </c>
      <c r="D2" s="61">
        <v>54</v>
      </c>
      <c r="E2" s="61">
        <v>2427.1237999999998</v>
      </c>
      <c r="F2" s="61">
        <v>337.88857999999999</v>
      </c>
      <c r="G2" s="61">
        <v>38.984703000000003</v>
      </c>
      <c r="H2" s="61">
        <v>18.245305999999999</v>
      </c>
      <c r="I2" s="61">
        <v>20.739394999999998</v>
      </c>
      <c r="J2" s="61">
        <v>77.258385000000004</v>
      </c>
      <c r="K2" s="61">
        <v>40.534939999999999</v>
      </c>
      <c r="L2" s="61">
        <v>36.72345</v>
      </c>
      <c r="M2" s="61">
        <v>24.288692000000001</v>
      </c>
      <c r="N2" s="61">
        <v>2.4750333000000002</v>
      </c>
      <c r="O2" s="61">
        <v>12.118209999999999</v>
      </c>
      <c r="P2" s="61">
        <v>1233.3815</v>
      </c>
      <c r="Q2" s="61">
        <v>20.960339000000001</v>
      </c>
      <c r="R2" s="61">
        <v>691.88103999999998</v>
      </c>
      <c r="S2" s="61">
        <v>96.883939999999996</v>
      </c>
      <c r="T2" s="61">
        <v>7139.9584999999997</v>
      </c>
      <c r="U2" s="61">
        <v>3.8622649999999998</v>
      </c>
      <c r="V2" s="61">
        <v>18.120716000000002</v>
      </c>
      <c r="W2" s="61">
        <v>295.36696999999998</v>
      </c>
      <c r="X2" s="61">
        <v>132.08977999999999</v>
      </c>
      <c r="Y2" s="61">
        <v>1.8384322</v>
      </c>
      <c r="Z2" s="61">
        <v>1.3823737</v>
      </c>
      <c r="AA2" s="61">
        <v>21.850676</v>
      </c>
      <c r="AB2" s="61">
        <v>2.4053165999999999</v>
      </c>
      <c r="AC2" s="61">
        <v>577.27404999999999</v>
      </c>
      <c r="AD2" s="61">
        <v>10.659419</v>
      </c>
      <c r="AE2" s="61">
        <v>2.0857222000000002</v>
      </c>
      <c r="AF2" s="61">
        <v>0.79895369999999999</v>
      </c>
      <c r="AG2" s="61">
        <v>453.50997999999998</v>
      </c>
      <c r="AH2" s="61">
        <v>317.99297999999999</v>
      </c>
      <c r="AI2" s="61">
        <v>135.51697999999999</v>
      </c>
      <c r="AJ2" s="61">
        <v>1348.2114999999999</v>
      </c>
      <c r="AK2" s="61">
        <v>4004.4666000000002</v>
      </c>
      <c r="AL2" s="61">
        <v>52.105293000000003</v>
      </c>
      <c r="AM2" s="61">
        <v>3503.2467999999999</v>
      </c>
      <c r="AN2" s="61">
        <v>171.37915000000001</v>
      </c>
      <c r="AO2" s="61">
        <v>16.276344000000002</v>
      </c>
      <c r="AP2" s="61">
        <v>11.367025999999999</v>
      </c>
      <c r="AQ2" s="61">
        <v>4.9093184000000001</v>
      </c>
      <c r="AR2" s="61">
        <v>12.949627</v>
      </c>
      <c r="AS2" s="61">
        <v>828.16520000000003</v>
      </c>
      <c r="AT2" s="61">
        <v>7.0883050000000003E-2</v>
      </c>
      <c r="AU2" s="61">
        <v>3.6632147000000002</v>
      </c>
      <c r="AV2" s="61">
        <v>261.58681999999999</v>
      </c>
      <c r="AW2" s="61">
        <v>88.346305999999998</v>
      </c>
      <c r="AX2" s="61">
        <v>0.16911361999999999</v>
      </c>
      <c r="AY2" s="61">
        <v>1.3289818</v>
      </c>
      <c r="AZ2" s="61">
        <v>236.09259</v>
      </c>
      <c r="BA2" s="61">
        <v>38.142474999999997</v>
      </c>
      <c r="BB2" s="61">
        <v>11.282033</v>
      </c>
      <c r="BC2" s="61">
        <v>14.078582000000001</v>
      </c>
      <c r="BD2" s="61">
        <v>12.776115000000001</v>
      </c>
      <c r="BE2" s="61">
        <v>0.98645419999999995</v>
      </c>
      <c r="BF2" s="61">
        <v>4.9053864000000003</v>
      </c>
      <c r="BG2" s="61">
        <v>0</v>
      </c>
      <c r="BH2" s="61">
        <v>0</v>
      </c>
      <c r="BI2" s="61">
        <v>2.7863987000000001E-4</v>
      </c>
      <c r="BJ2" s="61">
        <v>2.7973986999999999E-2</v>
      </c>
      <c r="BK2" s="61">
        <v>0</v>
      </c>
      <c r="BL2" s="61">
        <v>0.12885045000000001</v>
      </c>
      <c r="BM2" s="61">
        <v>2.4027314</v>
      </c>
      <c r="BN2" s="61">
        <v>0.49351393999999998</v>
      </c>
      <c r="BO2" s="61">
        <v>35.723990000000001</v>
      </c>
      <c r="BP2" s="61">
        <v>6.3146180000000003</v>
      </c>
      <c r="BQ2" s="61">
        <v>10.937616999999999</v>
      </c>
      <c r="BR2" s="61">
        <v>40.783799999999999</v>
      </c>
      <c r="BS2" s="61">
        <v>19.649569</v>
      </c>
      <c r="BT2" s="61">
        <v>6.1412069999999996</v>
      </c>
      <c r="BU2" s="61">
        <v>5.0439940000000003E-2</v>
      </c>
      <c r="BV2" s="61">
        <v>7.3082019999999998E-2</v>
      </c>
      <c r="BW2" s="61">
        <v>0.44999077999999998</v>
      </c>
      <c r="BX2" s="61">
        <v>1.3026219999999999</v>
      </c>
      <c r="BY2" s="61">
        <v>0.1224544</v>
      </c>
      <c r="BZ2" s="61">
        <v>4.3754812000000001E-4</v>
      </c>
      <c r="CA2" s="61">
        <v>0.64611209999999997</v>
      </c>
      <c r="CB2" s="61">
        <v>3.2556205999999997E-2</v>
      </c>
      <c r="CC2" s="61">
        <v>0.21179153000000001</v>
      </c>
      <c r="CD2" s="61">
        <v>3.2730503</v>
      </c>
      <c r="CE2" s="61">
        <v>4.8768600000000002E-2</v>
      </c>
      <c r="CF2" s="61">
        <v>0.41205882999999999</v>
      </c>
      <c r="CG2" s="61">
        <v>0</v>
      </c>
      <c r="CH2" s="61">
        <v>4.4581500000000003E-2</v>
      </c>
      <c r="CI2" s="61">
        <v>2.5329929999999999E-3</v>
      </c>
      <c r="CJ2" s="61">
        <v>7.327699</v>
      </c>
      <c r="CK2" s="61">
        <v>1.2930581999999999E-2</v>
      </c>
      <c r="CL2" s="61">
        <v>0.55496619999999997</v>
      </c>
      <c r="CM2" s="61">
        <v>2.5903434999999999</v>
      </c>
      <c r="CN2" s="61">
        <v>2622.7755999999999</v>
      </c>
      <c r="CO2" s="61">
        <v>4541.1009999999997</v>
      </c>
      <c r="CP2" s="61">
        <v>2937.3890000000001</v>
      </c>
      <c r="CQ2" s="61">
        <v>989.53063999999995</v>
      </c>
      <c r="CR2" s="61">
        <v>541.2912</v>
      </c>
      <c r="CS2" s="61">
        <v>457.46850000000001</v>
      </c>
      <c r="CT2" s="61">
        <v>2564.1423</v>
      </c>
      <c r="CU2" s="61">
        <v>1554.7091</v>
      </c>
      <c r="CV2" s="61">
        <v>1388.6538</v>
      </c>
      <c r="CW2" s="61">
        <v>1842.6152</v>
      </c>
      <c r="CX2" s="61">
        <v>497.44857999999999</v>
      </c>
      <c r="CY2" s="61">
        <v>3275.3809999999999</v>
      </c>
      <c r="CZ2" s="61">
        <v>1518.3264999999999</v>
      </c>
      <c r="DA2" s="61">
        <v>3951.3896</v>
      </c>
      <c r="DB2" s="61">
        <v>3792.3166999999999</v>
      </c>
      <c r="DC2" s="61">
        <v>5577.7964000000002</v>
      </c>
      <c r="DD2" s="61">
        <v>8782.0580000000009</v>
      </c>
      <c r="DE2" s="61">
        <v>2152.4917</v>
      </c>
      <c r="DF2" s="61">
        <v>3900.3516</v>
      </c>
      <c r="DG2" s="61">
        <v>2061.2012</v>
      </c>
      <c r="DH2" s="61">
        <v>151.6626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38.142474999999997</v>
      </c>
      <c r="B6">
        <f>BB2</f>
        <v>11.282033</v>
      </c>
      <c r="C6">
        <f>BC2</f>
        <v>14.078582000000001</v>
      </c>
      <c r="D6">
        <f>BD2</f>
        <v>12.776115000000001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4" sqref="D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24506</v>
      </c>
      <c r="C2" s="56">
        <f ca="1">YEAR(TODAY())-YEAR(B2)+IF(TODAY()&gt;=DATE(YEAR(TODAY()),MONTH(B2),DAY(B2)),0,-1)</f>
        <v>54</v>
      </c>
      <c r="E2" s="52">
        <v>168.5</v>
      </c>
      <c r="F2" s="53" t="s">
        <v>39</v>
      </c>
      <c r="G2" s="52">
        <v>63.3</v>
      </c>
      <c r="H2" s="51" t="s">
        <v>41</v>
      </c>
      <c r="I2" s="72">
        <f>ROUND(G3/E3^2,1)</f>
        <v>22.3</v>
      </c>
    </row>
    <row r="3" spans="1:9" x14ac:dyDescent="0.3">
      <c r="E3" s="51">
        <f>E2/100</f>
        <v>1.6850000000000001</v>
      </c>
      <c r="F3" s="51" t="s">
        <v>40</v>
      </c>
      <c r="G3" s="51">
        <f>G2</f>
        <v>63.3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고덕규, ID : H1901003)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10:20:57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44533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54</v>
      </c>
      <c r="G12" s="94"/>
      <c r="H12" s="94"/>
      <c r="I12" s="94"/>
      <c r="K12" s="123">
        <f>'개인정보 및 신체계측 입력'!E2</f>
        <v>168.5</v>
      </c>
      <c r="L12" s="124"/>
      <c r="M12" s="117">
        <f>'개인정보 및 신체계측 입력'!G2</f>
        <v>63.3</v>
      </c>
      <c r="N12" s="118"/>
      <c r="O12" s="113" t="s">
        <v>271</v>
      </c>
      <c r="P12" s="107"/>
      <c r="Q12" s="90">
        <f>'개인정보 및 신체계측 입력'!I2</f>
        <v>22.3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고덕규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74.403000000000006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8.5839999999999996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17.012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0.9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7.7</v>
      </c>
      <c r="L71" s="36" t="s">
        <v>53</v>
      </c>
      <c r="M71" s="36">
        <f>ROUND('DRIs DATA'!K8,1)</f>
        <v>5.0999999999999996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92.25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151.01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132.09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160.35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56.69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266.95999999999998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162.76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2021-12-03T01:35:21Z</dcterms:modified>
</cp:coreProperties>
</file>