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5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<sst xmlns="http://schemas.openxmlformats.org/spreadsheetml/2006/main" count="692" uniqueCount="353">
  <si>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</si>
  <si>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</si>
  <si>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</si>
  <si>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</si>
  <si>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</si>
  <si>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</si>
  <si>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</si>
  <si>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</si>
  <si>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</si>
  <si>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</si>
  <si>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</si>
  <si>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</si>
  <si>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</si>
  <si>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</si>
  <si>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</si>
  <si>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</si>
  <si>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</si>
  <si>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</si>
  <si>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</si>
  <si>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</si>
  <si>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</si>
  <si>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</si>
  <si>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</si>
  <si>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</si>
  <si>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</si>
  <si>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</si>
  <si>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</si>
  <si>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</si>
  <si>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</si>
  <si>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</si>
  <si>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</si>
  <si>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</si>
  <si>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</si>
  <si>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</si>
  <si>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</si>
  <si>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</si>
  <si>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</si>
  <si>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</si>
  <si>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</si>
  <si>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</si>
  <si>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</si>
  <si>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</si>
  <si>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</si>
  <si>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</si>
  <si>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</si>
  <si>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</si>
  <si>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</si>
  <si>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</si>
  <si>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</si>
  <si>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</si>
  <si>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</si>
  <si>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</si>
  <si>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</si>
  <si>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</si>
  <si>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</si>
  <si>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</si>
  <si>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</si>
  <si>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</si>
  <si>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</si>
  <si>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</si>
  <si>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</si>
  <si>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</si>
  <si>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</si>
  <si>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</si>
  <si>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</si>
  <si>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</si>
  <si>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</si>
  <si>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</si>
  <si>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</si>
  <si>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</si>
  <si>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</si>
  <si>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</si>
  <si>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</si>
  <si>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</si>
  <si>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</si>
  <si>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</si>
  <si>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</si>
  <si>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</si>
  <si>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</si>
  <si>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</si>
  <si>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</si>
  <si>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</si>
  <si>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</si>
  <si>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</si>
  <si>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</si>
  <si>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</si>
  <si>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</si>
  <si>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</si>
  <si>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</si>
  <si>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</si>
  <si>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</si>
  <si>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</si>
  <si>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</si>
  <si>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</si>
  <si>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</si>
  <si>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</si>
  <si>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</si>
  <si>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</si>
  <si>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</si>
  <si>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</si>
  <si>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</si>
  <si>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</si>
  <si>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</si>
  <si>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</si>
  <si>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</si>
  <si>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</si>
  <si>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</si>
  <si>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</si>
  <si>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</si>
  <si>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</si>
  <si>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</si>
  <si>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</si>
  <si>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</si>
  <si>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</si>
  <si>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</si>
  <si>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</si>
  <si>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</si>
  <si>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</si>
  <si>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</si>
  <si>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</si>
  <si>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</si>
  <si>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</si>
  <si>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</si>
  <si>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</si>
  <si>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</si>
  <si>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</si>
  <si>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</si>
  <si>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</si>
  <si>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</si>
  <si>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</si>
  <si>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</si>
  <si>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</si>
  <si>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</si>
  <si>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</si>
  <si>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</si>
  <si>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</si>
  <si>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</si>
  <si>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</si>
  <si>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</si>
  <si>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</si>
  <si>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</si>
  <si>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</si>
  <si>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</si>
  <si>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</si>
  <si>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</si>
  <si>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</si>
  <si>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</si>
  <si>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</si>
  <si>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</si>
  <si>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</si>
  <si>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</si>
  <si>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</si>
  <si>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</si>
  <si>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</si>
  <si>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</si>
  <si>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</si>
  <si>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</si>
  <si>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</si>
  <si>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</si>
  <si>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</si>
  <si>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</si>
  <si>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</si>
  <si>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</si>
  <si>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</si>
  <si>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</si>
  <si>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</si>
  <si>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</si>
  <si>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</si>
  <si>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</si>
  <si>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</si>
  <si>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</si>
  <si>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</si>
  <si>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</si>
  <si>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</si>
  <si>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</si>
  <si>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</si>
  <si>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</si>
  <si>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</si>
  <si>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</si>
  <si>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</si>
  <si>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</si>
  <si>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</si>
  <si>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</si>
  <si>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</si>
  <si>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</si>
  <si>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</si>
  <si>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</si>
  <si>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</si>
  <si>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</si>
  <si>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</si>
  <si>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</si>
  <si>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</si>
  <si>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</si>
  <si>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</si>
  <si>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</si>
  <si>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</si>
  <si>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</si>
  <si>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</si>
  <si>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</si>
  <si>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</si>
  <si>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</si>
  <si>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</si>
  <si>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</si>
  <si>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</si>
  <si>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</si>
  <si>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</si>
  <si>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</si>
  <si>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</si>
  <si>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</si>
  <si>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</si>
  <si>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</si>
  <si>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</si>
  <si>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</si>
  <si>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</si>
  <si>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</si>
  <si>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</si>
  <si>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</si>
  <si>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</si>
  <si>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</si>
  <si>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</si>
  <si>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</si>
  <si>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</si>
  <si>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</si>
  <si>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</si>
  <si>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</si>
  <si>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</si>
  <si>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</si>
  <si>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</si>
  <si>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</si>
  <si>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</si>
  <si>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</si>
  <si>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</si>
  <si>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</si>
  <si>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</si>
  <si>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</si>
  <si>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</si>
  <si>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</si>
  <si>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</si>
  <si>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</si>
  <si>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</si>
  <si>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</si>
  <si>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</si>
  <si>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</si>
  <si>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</si>
  <si>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</si>
  <si>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</si>
  <si>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</si>
  <si>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</si>
  <si>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</si>
  <si>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</si>
  <si>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</si>
  <si>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</si>
  <si>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</si>
  <si>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</si>
  <si>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</si>
  <si>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</si>
  <si>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</si>
  <si>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</si>
  <si>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</si>
  <si>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</si>
  <si>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</si>
  <si>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</si>
  <si>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</si>
  <si>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</si>
  <si>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</si>
  <si>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</si>
  <si>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</si>
  <si>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</si>
  <si>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</si>
  <si>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</si>
  <si>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</si>
  <si>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</si>
  <si>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</si>
  <si>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</si>
  <si>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</si>
  <si>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</si>
  <si>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</si>
  <si>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</si>
  <si>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</si>
  <si>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</si>
  <si>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</si>
  <si>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</si>
  <si>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</si>
  <si>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</si>
  <si>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</si>
  <si>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</si>
  <si>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</si>
  <si>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</si>
  <si>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</si>
  <si>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</si>
  <si>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</si>
  <si>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</si>
  <si>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</si>
  <si>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</si>
  <si>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</si>
  <si>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</si>
  <si>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</si>
  <si>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</si>
  <si>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</si>
  <si>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</si>
  <si>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</si>
  <si>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</si>
  <si>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</si>
  <si>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</si>
  <si>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</si>
  <si>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</si>
  <si>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</si>
  <si>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</si>
  <si>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</si>
  <si>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</si>
  <si>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</si>
  <si>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</si>
  <si>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</si>
  <si>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</si>
  <si>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</si>
  <si>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</si>
  <si>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</si>
  <si>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</si>
  <si>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</si>
  <si>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</si>
  <si>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박금순, ID : H1901012)</t>
  </si>
  <si>
    <t>출력시각</t>
    <phoneticPr fontId="1" type="noConversion"/>
  </si>
  <si>
    <t>2021년 12월 09일 10:34:38</t>
  </si>
  <si>
    <t>열량영양소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</si>
  <si>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</si>
  <si>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</si>
  <si>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</si>
  <si>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충분섭취량</t>
    <phoneticPr fontId="1" type="noConversion"/>
  </si>
  <si>
    <t>비타민K</t>
    <phoneticPr fontId="1" type="noConversion"/>
  </si>
  <si>
    <t>상한섭취량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</si>
  <si>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</si>
  <si>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</si>
  <si>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</si>
  <si>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</si>
  <si>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</si>
  <si>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권장섭취량</t>
    <phoneticPr fontId="1" type="noConversion"/>
  </si>
  <si>
    <t>충분섭취량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</si>
  <si>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</si>
  <si>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</si>
  <si>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</si>
  <si>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</si>
  <si>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</si>
  <si>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</si>
  <si>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</si>
  <si>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섭취량</t>
    <phoneticPr fontId="1" type="noConversion"/>
  </si>
  <si>
    <t>섭취량</t>
    <phoneticPr fontId="1" type="noConversion"/>
  </si>
  <si>
    <t>권장섭취량</t>
    <phoneticPr fontId="1" type="noConversion"/>
  </si>
  <si>
    <t>철</t>
    <phoneticPr fontId="1" type="noConversion"/>
  </si>
  <si>
    <t>셀레늄</t>
    <phoneticPr fontId="1" type="noConversion"/>
  </si>
  <si>
    <t>평균필요량</t>
    <phoneticPr fontId="1" type="noConversion"/>
  </si>
  <si>
    <t>구리(ug/일)</t>
    <phoneticPr fontId="1" type="noConversion"/>
  </si>
  <si>
    <t>H1901012</t>
  </si>
  <si>
    <t>박금순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</si>
</sst>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82.764830000000003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432"/>
        <c:axId val="519873512"/>
      </c:barChart>
      <c:catAx>
        <c:axId val="51987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512"/>
        <c:crosses val="autoZero"/>
        <c:auto val="1"/>
        <c:lblAlgn val="ctr"/>
        <c:lblOffset val="100"/>
        <c:noMultiLvlLbl val="0"/>
      </c:catAx>
      <c:valAx>
        <c:axId val="51987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2.7173447999999998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4096"/>
        <c:axId val="519881352"/>
      </c:barChart>
      <c:catAx>
        <c:axId val="5198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1352"/>
        <c:crosses val="autoZero"/>
        <c:auto val="1"/>
        <c:lblAlgn val="ctr"/>
        <c:lblOffset val="100"/>
        <c:noMultiLvlLbl val="0"/>
      </c:catAx>
      <c:valAx>
        <c:axId val="51988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1.1197680999999999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2136"/>
        <c:axId val="519882528"/>
      </c:barChart>
      <c:catAx>
        <c:axId val="51988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528"/>
        <c:crosses val="autoZero"/>
        <c:auto val="1"/>
        <c:lblAlgn val="ctr"/>
        <c:lblOffset val="100"/>
        <c:noMultiLvlLbl val="0"/>
      </c:catAx>
      <c:valAx>
        <c:axId val="51988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1441.874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37328"/>
        <c:axId val="624795704"/>
      </c:barChart>
      <c:catAx>
        <c:axId val="52573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704"/>
        <c:crosses val="autoZero"/>
        <c:auto val="1"/>
        <c:lblAlgn val="ctr"/>
        <c:lblOffset val="100"/>
        <c:noMultiLvlLbl val="0"/>
      </c:catAx>
      <c:valAx>
        <c:axId val="62479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3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3913.4326000000001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7664"/>
        <c:axId val="624796488"/>
      </c:barChart>
      <c:catAx>
        <c:axId val="62479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6488"/>
        <c:crosses val="autoZero"/>
        <c:auto val="1"/>
        <c:lblAlgn val="ctr"/>
        <c:lblOffset val="100"/>
        <c:noMultiLvlLbl val="0"/>
      </c:catAx>
      <c:valAx>
        <c:axId val="624796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131.76523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840"/>
        <c:axId val="624798056"/>
      </c:barChart>
      <c:catAx>
        <c:axId val="6247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8056"/>
        <c:crosses val="autoZero"/>
        <c:auto val="1"/>
        <c:lblAlgn val="ctr"/>
        <c:lblOffset val="100"/>
        <c:noMultiLvlLbl val="0"/>
      </c:catAx>
      <c:valAx>
        <c:axId val="62479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153.68781999999999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448"/>
        <c:axId val="624785512"/>
      </c:barChart>
      <c:catAx>
        <c:axId val="6247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5512"/>
        <c:crosses val="autoZero"/>
        <c:auto val="1"/>
        <c:lblAlgn val="ctr"/>
        <c:lblOffset val="100"/>
        <c:noMultiLvlLbl val="0"/>
      </c:catAx>
      <c:valAx>
        <c:axId val="6247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13.010771999999999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7080"/>
        <c:axId val="624791784"/>
      </c:barChart>
      <c:catAx>
        <c:axId val="62478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1784"/>
        <c:crosses val="autoZero"/>
        <c:auto val="1"/>
        <c:lblAlgn val="ctr"/>
        <c:lblOffset val="100"/>
        <c:noMultiLvlLbl val="0"/>
      </c:catAx>
      <c:valAx>
        <c:axId val="624791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959.05439999999999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176"/>
        <c:axId val="624795312"/>
      </c:barChart>
      <c:catAx>
        <c:axId val="62479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312"/>
        <c:crosses val="autoZero"/>
        <c:auto val="1"/>
        <c:lblAlgn val="ctr"/>
        <c:lblOffset val="100"/>
        <c:noMultiLvlLbl val="0"/>
      </c:catAx>
      <c:valAx>
        <c:axId val="6247953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3.2384376999999999E-2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0608"/>
        <c:axId val="624794136"/>
      </c:barChart>
      <c:catAx>
        <c:axId val="62479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136"/>
        <c:crosses val="autoZero"/>
        <c:auto val="1"/>
        <c:lblAlgn val="ctr"/>
        <c:lblOffset val="100"/>
        <c:noMultiLvlLbl val="0"/>
      </c:catAx>
      <c:valAx>
        <c:axId val="62479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4.5879250000000003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568"/>
        <c:axId val="624783552"/>
      </c:barChart>
      <c:catAx>
        <c:axId val="62479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3552"/>
        <c:crosses val="autoZero"/>
        <c:auto val="1"/>
        <c:lblAlgn val="ctr"/>
        <c:lblOffset val="100"/>
        <c:noMultiLvlLbl val="0"/>
      </c:catAx>
      <c:valAx>
        <c:axId val="624783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31.690363000000001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0768"/>
        <c:axId val="519868416"/>
      </c:barChart>
      <c:catAx>
        <c:axId val="51987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8416"/>
        <c:crosses val="autoZero"/>
        <c:auto val="1"/>
        <c:lblAlgn val="ctr"/>
        <c:lblOffset val="100"/>
        <c:noMultiLvlLbl val="0"/>
      </c:catAx>
      <c:valAx>
        <c:axId val="51986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307.58969999999999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8256"/>
        <c:axId val="624792960"/>
      </c:barChart>
      <c:catAx>
        <c:axId val="6247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2960"/>
        <c:crosses val="autoZero"/>
        <c:auto val="1"/>
        <c:lblAlgn val="ctr"/>
        <c:lblOffset val="100"/>
        <c:noMultiLvlLbl val="0"/>
      </c:catAx>
      <c:valAx>
        <c:axId val="62479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95.381429999999995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3744"/>
        <c:axId val="624794920"/>
      </c:barChart>
      <c:catAx>
        <c:axId val="62479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920"/>
        <c:crosses val="autoZero"/>
        <c:auto val="1"/>
        <c:lblAlgn val="ctr"/>
        <c:lblOffset val="100"/>
        <c:noMultiLvlLbl val="0"/>
      </c:catAx>
      <c:valAx>
        <c:axId val="62479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7.6689999999999996</c:v>
                </c:pt>
                <c:pt idx="1">
                  <c:v>13.625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3944"/>
        <c:axId val="624784336"/>
      </c:barChart>
      <c:catAx>
        <c:axId val="62478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4336"/>
        <c:crosses val="autoZero"/>
        <c:auto val="1"/>
        <c:lblAlgn val="ctr"/>
        <c:lblOffset val="100"/>
        <c:noMultiLvlLbl val="0"/>
      </c:catAx>
      <c:valAx>
        <c:axId val="62478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11.736546000000001</c:v>
                </c:pt>
                <c:pt idx="1">
                  <c:v>14.010767</c:v>
                </c:pt>
                <c:pt idx="2">
                  <c:v>14.038052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612.49440000000004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5120"/>
        <c:axId val="624786296"/>
      </c:barChart>
      <c:catAx>
        <c:axId val="62478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6296"/>
        <c:crosses val="autoZero"/>
        <c:auto val="1"/>
        <c:lblAlgn val="ctr"/>
        <c:lblOffset val="100"/>
        <c:noMultiLvlLbl val="0"/>
      </c:catAx>
      <c:valAx>
        <c:axId val="624786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22.458075999999998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6688"/>
        <c:axId val="624788648"/>
      </c:barChart>
      <c:catAx>
        <c:axId val="62478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8648"/>
        <c:crosses val="autoZero"/>
        <c:auto val="1"/>
        <c:lblAlgn val="ctr"/>
        <c:lblOffset val="100"/>
        <c:noMultiLvlLbl val="0"/>
      </c:catAx>
      <c:valAx>
        <c:axId val="62478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71.700999999999993</c:v>
                </c:pt>
                <c:pt idx="1">
                  <c:v>10.46</c:v>
                </c:pt>
                <c:pt idx="2">
                  <c:v>17.838999999999999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9432"/>
        <c:axId val="624789824"/>
      </c:barChart>
      <c:catAx>
        <c:axId val="62478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9824"/>
        <c:crosses val="autoZero"/>
        <c:auto val="1"/>
        <c:lblAlgn val="ctr"/>
        <c:lblOffset val="100"/>
        <c:noMultiLvlLbl val="0"/>
      </c:catAx>
      <c:valAx>
        <c:axId val="62478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2093.9814000000001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000"/>
        <c:axId val="529786080"/>
      </c:barChart>
      <c:catAx>
        <c:axId val="52979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6080"/>
        <c:crosses val="autoZero"/>
        <c:auto val="1"/>
        <c:lblAlgn val="ctr"/>
        <c:lblOffset val="100"/>
        <c:noMultiLvlLbl val="0"/>
      </c:catAx>
      <c:valAx>
        <c:axId val="52978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167.80466999999999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136"/>
        <c:axId val="529795488"/>
      </c:barChart>
      <c:catAx>
        <c:axId val="52979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5488"/>
        <c:crosses val="autoZero"/>
        <c:auto val="1"/>
        <c:lblAlgn val="ctr"/>
        <c:lblOffset val="100"/>
        <c:noMultiLvlLbl val="0"/>
      </c:catAx>
      <c:valAx>
        <c:axId val="529795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681.18633999999997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528"/>
        <c:axId val="529792352"/>
      </c:barChart>
      <c:catAx>
        <c:axId val="52979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2352"/>
        <c:crosses val="autoZero"/>
        <c:auto val="1"/>
        <c:lblAlgn val="ctr"/>
        <c:lblOffset val="100"/>
        <c:noMultiLvlLbl val="0"/>
      </c:catAx>
      <c:valAx>
        <c:axId val="52979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2.553045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4688"/>
        <c:axId val="519869592"/>
      </c:barChart>
      <c:catAx>
        <c:axId val="5198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9592"/>
        <c:crosses val="autoZero"/>
        <c:auto val="1"/>
        <c:lblAlgn val="ctr"/>
        <c:lblOffset val="100"/>
        <c:noMultiLvlLbl val="0"/>
      </c:catAx>
      <c:valAx>
        <c:axId val="51986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7426.1580000000004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1176"/>
        <c:axId val="529794312"/>
      </c:barChart>
      <c:catAx>
        <c:axId val="52979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312"/>
        <c:crosses val="autoZero"/>
        <c:auto val="1"/>
        <c:lblAlgn val="ctr"/>
        <c:lblOffset val="100"/>
        <c:noMultiLvlLbl val="0"/>
      </c:catAx>
      <c:valAx>
        <c:axId val="52979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21.182576999999998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89608"/>
        <c:axId val="529789216"/>
      </c:barChart>
      <c:catAx>
        <c:axId val="5297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9216"/>
        <c:crosses val="autoZero"/>
        <c:auto val="1"/>
        <c:lblAlgn val="ctr"/>
        <c:lblOffset val="100"/>
        <c:noMultiLvlLbl val="0"/>
      </c:catAx>
      <c:valAx>
        <c:axId val="52978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2.0572705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392"/>
        <c:axId val="529794704"/>
      </c:barChart>
      <c:catAx>
        <c:axId val="5297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704"/>
        <c:crosses val="autoZero"/>
        <c:auto val="1"/>
        <c:lblAlgn val="ctr"/>
        <c:lblOffset val="100"/>
        <c:noMultiLvlLbl val="0"/>
      </c:catAx>
      <c:valAx>
        <c:axId val="52979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266.72824000000003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784"/>
        <c:axId val="519876256"/>
      </c:barChart>
      <c:catAx>
        <c:axId val="51987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6256"/>
        <c:crosses val="autoZero"/>
        <c:auto val="1"/>
        <c:lblAlgn val="ctr"/>
        <c:lblOffset val="100"/>
        <c:noMultiLvlLbl val="0"/>
      </c:catAx>
      <c:valAx>
        <c:axId val="51987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1.4760066999999999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6648"/>
        <c:axId val="519872728"/>
      </c:barChart>
      <c:catAx>
        <c:axId val="51987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2728"/>
        <c:crosses val="autoZero"/>
        <c:auto val="1"/>
        <c:lblAlgn val="ctr"/>
        <c:lblOffset val="100"/>
        <c:noMultiLvlLbl val="0"/>
      </c:catAx>
      <c:valAx>
        <c:axId val="519872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18.970755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824"/>
        <c:axId val="519873120"/>
      </c:barChart>
      <c:catAx>
        <c:axId val="5198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120"/>
        <c:crosses val="autoZero"/>
        <c:auto val="1"/>
        <c:lblAlgn val="ctr"/>
        <c:lblOffset val="100"/>
        <c:noMultiLvlLbl val="0"/>
      </c:catAx>
      <c:valAx>
        <c:axId val="51987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2.0572705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568"/>
        <c:axId val="519871160"/>
      </c:barChart>
      <c:catAx>
        <c:axId val="51988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160"/>
        <c:crosses val="autoZero"/>
        <c:auto val="1"/>
        <c:lblAlgn val="ctr"/>
        <c:lblOffset val="100"/>
        <c:noMultiLvlLbl val="0"/>
      </c:catAx>
      <c:valAx>
        <c:axId val="51987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645.16129999999998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000"/>
        <c:axId val="519871552"/>
      </c:barChart>
      <c:catAx>
        <c:axId val="51987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552"/>
        <c:crosses val="autoZero"/>
        <c:auto val="1"/>
        <c:lblAlgn val="ctr"/>
        <c:lblOffset val="100"/>
        <c:noMultiLvlLbl val="0"/>
      </c:catAx>
      <c:valAx>
        <c:axId val="5198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16.829066999999998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960"/>
        <c:axId val="519882920"/>
      </c:barChart>
      <c:catAx>
        <c:axId val="5198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920"/>
        <c:crosses val="autoZero"/>
        <c:auto val="1"/>
        <c:lblAlgn val="ctr"/>
        <c:lblOffset val="100"/>
        <c:noMultiLvlLbl val="0"/>
      </c:catAx>
      <c:valAx>
        <c:axId val="51988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박금순, ID : H1901012)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09일 10:34:38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2093.9814000000001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82.764830000000003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31.690363000000001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71.700999999999993</v>
      </c>
      <c r="G8" s="59">
        <f>'DRIs DATA 입력'!G8</f>
        <v>10.46</v>
      </c>
      <c r="H8" s="59">
        <f>'DRIs DATA 입력'!H8</f>
        <v>17.838999999999999</v>
      </c>
      <c r="I8" s="46"/>
      <c r="J8" s="59" t="s">
        <v>216</v>
      </c>
      <c r="K8" s="59">
        <f>'DRIs DATA 입력'!K8</f>
        <v>7.6689999999999996</v>
      </c>
      <c r="L8" s="59">
        <f>'DRIs DATA 입력'!L8</f>
        <v>13.625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612.49440000000004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22.458075999999998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2.553045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266.72824000000003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167.80466999999999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2.122579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1.4760066999999999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18.970755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2.0572705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645.16129999999998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16.829066999999998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2.7173447999999998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1.1197680999999999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681.18633999999997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1441.874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7426.1580000000004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3913.4326000000001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131.76523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153.68781999999999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21.182576999999998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13.010771999999999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959.05439999999999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3.2384376999999999E-2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4.5879250000000003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307.58969999999999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95.381429999999995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320</v>
      </c>
      <c r="G1" s="62" t="s">
        <v>321</v>
      </c>
      <c r="H1" s="61" t="s">
        <v>322</v>
      </c>
    </row>
    <row r="3" spans="1:27" x14ac:dyDescent="0.3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323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3">
      <c r="A5" s="65"/>
      <c r="B5" s="65" t="s">
        <v>281</v>
      </c>
      <c r="C5" s="65" t="s">
        <v>324</v>
      </c>
      <c r="E5" s="65"/>
      <c r="F5" s="65" t="s">
        <v>50</v>
      </c>
      <c r="G5" s="65" t="s">
        <v>325</v>
      </c>
      <c r="H5" s="65" t="s">
        <v>326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327</v>
      </c>
      <c r="R5" s="65" t="s">
        <v>288</v>
      </c>
      <c r="S5" s="65" t="s">
        <v>282</v>
      </c>
      <c r="U5" s="65"/>
      <c r="V5" s="65" t="s">
        <v>285</v>
      </c>
      <c r="W5" s="65" t="s">
        <v>286</v>
      </c>
      <c r="X5" s="65" t="s">
        <v>287</v>
      </c>
      <c r="Y5" s="65" t="s">
        <v>288</v>
      </c>
      <c r="Z5" s="65" t="s">
        <v>282</v>
      </c>
    </row>
    <row r="6" spans="1:27" x14ac:dyDescent="0.3">
      <c r="A6" s="65" t="s">
        <v>278</v>
      </c>
      <c r="B6" s="65">
        <v>1800</v>
      </c>
      <c r="C6" s="65">
        <v>2093.9814000000001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290</v>
      </c>
      <c r="O6" s="65">
        <v>40</v>
      </c>
      <c r="P6" s="65">
        <v>50</v>
      </c>
      <c r="Q6" s="65">
        <v>0</v>
      </c>
      <c r="R6" s="65">
        <v>0</v>
      </c>
      <c r="S6" s="65">
        <v>82.764830000000003</v>
      </c>
      <c r="U6" s="65" t="s">
        <v>291</v>
      </c>
      <c r="V6" s="65">
        <v>0</v>
      </c>
      <c r="W6" s="65">
        <v>0</v>
      </c>
      <c r="X6" s="65">
        <v>20</v>
      </c>
      <c r="Y6" s="65">
        <v>0</v>
      </c>
      <c r="Z6" s="65">
        <v>31.690363000000001</v>
      </c>
    </row>
    <row r="7" spans="1:27" x14ac:dyDescent="0.3">
      <c r="E7" s="65" t="s">
        <v>292</v>
      </c>
      <c r="F7" s="65">
        <v>65</v>
      </c>
      <c r="G7" s="65">
        <v>30</v>
      </c>
      <c r="H7" s="65">
        <v>20</v>
      </c>
      <c r="J7" s="65" t="s">
        <v>292</v>
      </c>
      <c r="K7" s="65">
        <v>1</v>
      </c>
      <c r="L7" s="65">
        <v>10</v>
      </c>
    </row>
    <row r="8" spans="1:27" x14ac:dyDescent="0.3">
      <c r="E8" s="65" t="s">
        <v>293</v>
      </c>
      <c r="F8" s="65">
        <v>71.700999999999993</v>
      </c>
      <c r="G8" s="65">
        <v>10.46</v>
      </c>
      <c r="H8" s="65">
        <v>17.838999999999999</v>
      </c>
      <c r="J8" s="65" t="s">
        <v>293</v>
      </c>
      <c r="K8" s="65">
        <v>7.6689999999999996</v>
      </c>
      <c r="L8" s="65">
        <v>13.625</v>
      </c>
    </row>
    <row r="13" spans="1:27" x14ac:dyDescent="0.3">
      <c r="A13" s="70" t="s">
        <v>294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295</v>
      </c>
      <c r="B14" s="69"/>
      <c r="C14" s="69"/>
      <c r="D14" s="69"/>
      <c r="E14" s="69"/>
      <c r="F14" s="69"/>
      <c r="H14" s="69" t="s">
        <v>296</v>
      </c>
      <c r="I14" s="69"/>
      <c r="J14" s="69"/>
      <c r="K14" s="69"/>
      <c r="L14" s="69"/>
      <c r="M14" s="69"/>
      <c r="O14" s="69" t="s">
        <v>297</v>
      </c>
      <c r="P14" s="69"/>
      <c r="Q14" s="69"/>
      <c r="R14" s="69"/>
      <c r="S14" s="69"/>
      <c r="T14" s="69"/>
      <c r="V14" s="69" t="s">
        <v>328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285</v>
      </c>
      <c r="C15" s="65" t="s">
        <v>286</v>
      </c>
      <c r="D15" s="65" t="s">
        <v>287</v>
      </c>
      <c r="E15" s="65" t="s">
        <v>329</v>
      </c>
      <c r="F15" s="65" t="s">
        <v>282</v>
      </c>
      <c r="H15" s="65"/>
      <c r="I15" s="65" t="s">
        <v>330</v>
      </c>
      <c r="J15" s="65" t="s">
        <v>286</v>
      </c>
      <c r="K15" s="65" t="s">
        <v>287</v>
      </c>
      <c r="L15" s="65" t="s">
        <v>329</v>
      </c>
      <c r="M15" s="65" t="s">
        <v>282</v>
      </c>
      <c r="O15" s="65"/>
      <c r="P15" s="65" t="s">
        <v>330</v>
      </c>
      <c r="Q15" s="65" t="s">
        <v>286</v>
      </c>
      <c r="R15" s="65" t="s">
        <v>287</v>
      </c>
      <c r="S15" s="65" t="s">
        <v>288</v>
      </c>
      <c r="T15" s="65" t="s">
        <v>282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282</v>
      </c>
    </row>
    <row r="16" spans="1:27" x14ac:dyDescent="0.3">
      <c r="A16" s="65" t="s">
        <v>331</v>
      </c>
      <c r="B16" s="65">
        <v>430</v>
      </c>
      <c r="C16" s="65">
        <v>600</v>
      </c>
      <c r="D16" s="65">
        <v>0</v>
      </c>
      <c r="E16" s="65">
        <v>3000</v>
      </c>
      <c r="F16" s="65">
        <v>612.49440000000004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22.458075999999998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2.553045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266.72824000000003</v>
      </c>
    </row>
    <row r="23" spans="1:62" x14ac:dyDescent="0.3">
      <c r="A23" s="70" t="s">
        <v>332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333</v>
      </c>
      <c r="B24" s="69"/>
      <c r="C24" s="69"/>
      <c r="D24" s="69"/>
      <c r="E24" s="69"/>
      <c r="F24" s="69"/>
      <c r="H24" s="69" t="s">
        <v>298</v>
      </c>
      <c r="I24" s="69"/>
      <c r="J24" s="69"/>
      <c r="K24" s="69"/>
      <c r="L24" s="69"/>
      <c r="M24" s="69"/>
      <c r="O24" s="69" t="s">
        <v>299</v>
      </c>
      <c r="P24" s="69"/>
      <c r="Q24" s="69"/>
      <c r="R24" s="69"/>
      <c r="S24" s="69"/>
      <c r="T24" s="69"/>
      <c r="V24" s="69" t="s">
        <v>334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302</v>
      </c>
      <c r="AR24" s="69"/>
      <c r="AS24" s="69"/>
      <c r="AT24" s="69"/>
      <c r="AU24" s="69"/>
      <c r="AV24" s="69"/>
      <c r="AX24" s="69" t="s">
        <v>303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330</v>
      </c>
      <c r="C25" s="65" t="s">
        <v>335</v>
      </c>
      <c r="D25" s="65" t="s">
        <v>336</v>
      </c>
      <c r="E25" s="65" t="s">
        <v>288</v>
      </c>
      <c r="F25" s="65" t="s">
        <v>282</v>
      </c>
      <c r="H25" s="65"/>
      <c r="I25" s="65" t="s">
        <v>285</v>
      </c>
      <c r="J25" s="65" t="s">
        <v>286</v>
      </c>
      <c r="K25" s="65" t="s">
        <v>287</v>
      </c>
      <c r="L25" s="65" t="s">
        <v>329</v>
      </c>
      <c r="M25" s="65" t="s">
        <v>282</v>
      </c>
      <c r="O25" s="65"/>
      <c r="P25" s="65" t="s">
        <v>285</v>
      </c>
      <c r="Q25" s="65" t="s">
        <v>337</v>
      </c>
      <c r="R25" s="65" t="s">
        <v>338</v>
      </c>
      <c r="S25" s="65" t="s">
        <v>339</v>
      </c>
      <c r="T25" s="65" t="s">
        <v>282</v>
      </c>
      <c r="V25" s="65"/>
      <c r="W25" s="65" t="s">
        <v>285</v>
      </c>
      <c r="X25" s="65" t="s">
        <v>335</v>
      </c>
      <c r="Y25" s="65" t="s">
        <v>287</v>
      </c>
      <c r="Z25" s="65" t="s">
        <v>288</v>
      </c>
      <c r="AA25" s="65" t="s">
        <v>282</v>
      </c>
      <c r="AC25" s="65"/>
      <c r="AD25" s="65" t="s">
        <v>285</v>
      </c>
      <c r="AE25" s="65" t="s">
        <v>286</v>
      </c>
      <c r="AF25" s="65" t="s">
        <v>287</v>
      </c>
      <c r="AG25" s="65" t="s">
        <v>288</v>
      </c>
      <c r="AH25" s="65" t="s">
        <v>282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282</v>
      </c>
      <c r="AQ25" s="65"/>
      <c r="AR25" s="65" t="s">
        <v>285</v>
      </c>
      <c r="AS25" s="65" t="s">
        <v>286</v>
      </c>
      <c r="AT25" s="65" t="s">
        <v>287</v>
      </c>
      <c r="AU25" s="65" t="s">
        <v>288</v>
      </c>
      <c r="AV25" s="65" t="s">
        <v>282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282</v>
      </c>
      <c r="BE25" s="65"/>
      <c r="BF25" s="65" t="s">
        <v>285</v>
      </c>
      <c r="BG25" s="65" t="s">
        <v>286</v>
      </c>
      <c r="BH25" s="65" t="s">
        <v>287</v>
      </c>
      <c r="BI25" s="65" t="s">
        <v>288</v>
      </c>
      <c r="BJ25" s="65" t="s">
        <v>282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167.80466999999999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2.122579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1.4760066999999999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18.970755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2.0572705</v>
      </c>
      <c r="AJ26" s="65" t="s">
        <v>340</v>
      </c>
      <c r="AK26" s="65">
        <v>320</v>
      </c>
      <c r="AL26" s="65">
        <v>400</v>
      </c>
      <c r="AM26" s="65">
        <v>0</v>
      </c>
      <c r="AN26" s="65">
        <v>1000</v>
      </c>
      <c r="AO26" s="65">
        <v>645.16129999999998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16.829066999999998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2.7173447999999998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1.1197680999999999</v>
      </c>
    </row>
    <row r="33" spans="1:68" x14ac:dyDescent="0.3">
      <c r="A33" s="70" t="s">
        <v>305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341</v>
      </c>
      <c r="B34" s="69"/>
      <c r="C34" s="69"/>
      <c r="D34" s="69"/>
      <c r="E34" s="69"/>
      <c r="F34" s="69"/>
      <c r="H34" s="69" t="s">
        <v>342</v>
      </c>
      <c r="I34" s="69"/>
      <c r="J34" s="69"/>
      <c r="K34" s="69"/>
      <c r="L34" s="69"/>
      <c r="M34" s="69"/>
      <c r="O34" s="69" t="s">
        <v>343</v>
      </c>
      <c r="P34" s="69"/>
      <c r="Q34" s="69"/>
      <c r="R34" s="69"/>
      <c r="S34" s="69"/>
      <c r="T34" s="69"/>
      <c r="V34" s="69" t="s">
        <v>306</v>
      </c>
      <c r="W34" s="69"/>
      <c r="X34" s="69"/>
      <c r="Y34" s="69"/>
      <c r="Z34" s="69"/>
      <c r="AA34" s="69"/>
      <c r="AC34" s="69" t="s">
        <v>307</v>
      </c>
      <c r="AD34" s="69"/>
      <c r="AE34" s="69"/>
      <c r="AF34" s="69"/>
      <c r="AG34" s="69"/>
      <c r="AH34" s="69"/>
      <c r="AJ34" s="69" t="s">
        <v>308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330</v>
      </c>
      <c r="C35" s="65" t="s">
        <v>286</v>
      </c>
      <c r="D35" s="65" t="s">
        <v>287</v>
      </c>
      <c r="E35" s="65" t="s">
        <v>329</v>
      </c>
      <c r="F35" s="65" t="s">
        <v>344</v>
      </c>
      <c r="H35" s="65"/>
      <c r="I35" s="65" t="s">
        <v>285</v>
      </c>
      <c r="J35" s="65" t="s">
        <v>286</v>
      </c>
      <c r="K35" s="65" t="s">
        <v>287</v>
      </c>
      <c r="L35" s="65" t="s">
        <v>288</v>
      </c>
      <c r="M35" s="65" t="s">
        <v>345</v>
      </c>
      <c r="O35" s="65"/>
      <c r="P35" s="65" t="s">
        <v>285</v>
      </c>
      <c r="Q35" s="65" t="s">
        <v>346</v>
      </c>
      <c r="R35" s="65" t="s">
        <v>336</v>
      </c>
      <c r="S35" s="65" t="s">
        <v>288</v>
      </c>
      <c r="T35" s="65" t="s">
        <v>282</v>
      </c>
      <c r="V35" s="65"/>
      <c r="W35" s="65" t="s">
        <v>285</v>
      </c>
      <c r="X35" s="65" t="s">
        <v>335</v>
      </c>
      <c r="Y35" s="65" t="s">
        <v>338</v>
      </c>
      <c r="Z35" s="65" t="s">
        <v>288</v>
      </c>
      <c r="AA35" s="65" t="s">
        <v>282</v>
      </c>
      <c r="AC35" s="65"/>
      <c r="AD35" s="65" t="s">
        <v>285</v>
      </c>
      <c r="AE35" s="65" t="s">
        <v>286</v>
      </c>
      <c r="AF35" s="65" t="s">
        <v>338</v>
      </c>
      <c r="AG35" s="65" t="s">
        <v>288</v>
      </c>
      <c r="AH35" s="65" t="s">
        <v>324</v>
      </c>
      <c r="AJ35" s="65"/>
      <c r="AK35" s="65" t="s">
        <v>330</v>
      </c>
      <c r="AL35" s="65" t="s">
        <v>337</v>
      </c>
      <c r="AM35" s="65" t="s">
        <v>287</v>
      </c>
      <c r="AN35" s="65" t="s">
        <v>288</v>
      </c>
      <c r="AO35" s="65" t="s">
        <v>282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681.18633999999997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1441.874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7426.1580000000004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3913.4326000000001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131.76523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153.68781999999999</v>
      </c>
    </row>
    <row r="43" spans="1:68" x14ac:dyDescent="0.3">
      <c r="A43" s="70" t="s">
        <v>309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347</v>
      </c>
      <c r="B44" s="69"/>
      <c r="C44" s="69"/>
      <c r="D44" s="69"/>
      <c r="E44" s="69"/>
      <c r="F44" s="69"/>
      <c r="H44" s="69" t="s">
        <v>310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312</v>
      </c>
      <c r="W44" s="69"/>
      <c r="X44" s="69"/>
      <c r="Y44" s="69"/>
      <c r="Z44" s="69"/>
      <c r="AA44" s="69"/>
      <c r="AC44" s="69" t="s">
        <v>313</v>
      </c>
      <c r="AD44" s="69"/>
      <c r="AE44" s="69"/>
      <c r="AF44" s="69"/>
      <c r="AG44" s="69"/>
      <c r="AH44" s="69"/>
      <c r="AJ44" s="69" t="s">
        <v>314</v>
      </c>
      <c r="AK44" s="69"/>
      <c r="AL44" s="69"/>
      <c r="AM44" s="69"/>
      <c r="AN44" s="69"/>
      <c r="AO44" s="69"/>
      <c r="AQ44" s="69" t="s">
        <v>348</v>
      </c>
      <c r="AR44" s="69"/>
      <c r="AS44" s="69"/>
      <c r="AT44" s="69"/>
      <c r="AU44" s="69"/>
      <c r="AV44" s="69"/>
      <c r="AX44" s="69" t="s">
        <v>315</v>
      </c>
      <c r="AY44" s="69"/>
      <c r="AZ44" s="69"/>
      <c r="BA44" s="69"/>
      <c r="BB44" s="69"/>
      <c r="BC44" s="69"/>
      <c r="BE44" s="69" t="s">
        <v>316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285</v>
      </c>
      <c r="C45" s="65" t="s">
        <v>337</v>
      </c>
      <c r="D45" s="65" t="s">
        <v>287</v>
      </c>
      <c r="E45" s="65" t="s">
        <v>288</v>
      </c>
      <c r="F45" s="65" t="s">
        <v>282</v>
      </c>
      <c r="H45" s="65"/>
      <c r="I45" s="65" t="s">
        <v>330</v>
      </c>
      <c r="J45" s="65" t="s">
        <v>286</v>
      </c>
      <c r="K45" s="65" t="s">
        <v>287</v>
      </c>
      <c r="L45" s="65" t="s">
        <v>288</v>
      </c>
      <c r="M45" s="65" t="s">
        <v>282</v>
      </c>
      <c r="O45" s="65"/>
      <c r="P45" s="65" t="s">
        <v>349</v>
      </c>
      <c r="Q45" s="65" t="s">
        <v>337</v>
      </c>
      <c r="R45" s="65" t="s">
        <v>287</v>
      </c>
      <c r="S45" s="65" t="s">
        <v>288</v>
      </c>
      <c r="T45" s="65" t="s">
        <v>344</v>
      </c>
      <c r="V45" s="65"/>
      <c r="W45" s="65" t="s">
        <v>285</v>
      </c>
      <c r="X45" s="65" t="s">
        <v>346</v>
      </c>
      <c r="Y45" s="65" t="s">
        <v>336</v>
      </c>
      <c r="Z45" s="65" t="s">
        <v>329</v>
      </c>
      <c r="AA45" s="65" t="s">
        <v>282</v>
      </c>
      <c r="AC45" s="65"/>
      <c r="AD45" s="65" t="s">
        <v>349</v>
      </c>
      <c r="AE45" s="65" t="s">
        <v>286</v>
      </c>
      <c r="AF45" s="65" t="s">
        <v>287</v>
      </c>
      <c r="AG45" s="65" t="s">
        <v>339</v>
      </c>
      <c r="AH45" s="65" t="s">
        <v>282</v>
      </c>
      <c r="AJ45" s="65"/>
      <c r="AK45" s="65" t="s">
        <v>285</v>
      </c>
      <c r="AL45" s="65" t="s">
        <v>286</v>
      </c>
      <c r="AM45" s="65" t="s">
        <v>287</v>
      </c>
      <c r="AN45" s="65" t="s">
        <v>288</v>
      </c>
      <c r="AO45" s="65" t="s">
        <v>282</v>
      </c>
      <c r="AQ45" s="65"/>
      <c r="AR45" s="65" t="s">
        <v>285</v>
      </c>
      <c r="AS45" s="65" t="s">
        <v>286</v>
      </c>
      <c r="AT45" s="65" t="s">
        <v>287</v>
      </c>
      <c r="AU45" s="65" t="s">
        <v>339</v>
      </c>
      <c r="AV45" s="65" t="s">
        <v>282</v>
      </c>
      <c r="AX45" s="65"/>
      <c r="AY45" s="65" t="s">
        <v>285</v>
      </c>
      <c r="AZ45" s="65" t="s">
        <v>286</v>
      </c>
      <c r="BA45" s="65" t="s">
        <v>287</v>
      </c>
      <c r="BB45" s="65" t="s">
        <v>288</v>
      </c>
      <c r="BC45" s="65" t="s">
        <v>282</v>
      </c>
      <c r="BE45" s="65"/>
      <c r="BF45" s="65" t="s">
        <v>285</v>
      </c>
      <c r="BG45" s="65" t="s">
        <v>286</v>
      </c>
      <c r="BH45" s="65" t="s">
        <v>287</v>
      </c>
      <c r="BI45" s="65" t="s">
        <v>288</v>
      </c>
      <c r="BJ45" s="65" t="s">
        <v>344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21.182576999999998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13.010771999999999</v>
      </c>
      <c r="O46" s="65" t="s">
        <v>350</v>
      </c>
      <c r="P46" s="65">
        <v>600</v>
      </c>
      <c r="Q46" s="65">
        <v>800</v>
      </c>
      <c r="R46" s="65">
        <v>0</v>
      </c>
      <c r="S46" s="65">
        <v>10000</v>
      </c>
      <c r="T46" s="65">
        <v>959.05439999999999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3.2384376999999999E-2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4.5879250000000003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307.58969999999999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95.381429999999995</v>
      </c>
      <c r="AX46" s="65" t="s">
        <v>317</v>
      </c>
      <c r="AY46" s="65"/>
      <c r="AZ46" s="65"/>
      <c r="BA46" s="65"/>
      <c r="BB46" s="65"/>
      <c r="BC46" s="65"/>
      <c r="BE46" s="65" t="s">
        <v>318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32" sqref="I3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351</v>
      </c>
      <c r="B2" s="61" t="s">
        <v>352</v>
      </c>
      <c r="C2" s="61" t="s">
        <v>319</v>
      </c>
      <c r="D2" s="61">
        <v>60</v>
      </c>
      <c r="E2" s="61">
        <v>2093.9814000000001</v>
      </c>
      <c r="F2" s="61">
        <v>332.66904</v>
      </c>
      <c r="G2" s="61">
        <v>48.530597999999998</v>
      </c>
      <c r="H2" s="61">
        <v>26.974829</v>
      </c>
      <c r="I2" s="61">
        <v>21.555766999999999</v>
      </c>
      <c r="J2" s="61">
        <v>82.764830000000003</v>
      </c>
      <c r="K2" s="61">
        <v>43.743361999999998</v>
      </c>
      <c r="L2" s="61">
        <v>39.021470000000001</v>
      </c>
      <c r="M2" s="61">
        <v>31.690363000000001</v>
      </c>
      <c r="N2" s="61">
        <v>3.9137363000000001</v>
      </c>
      <c r="O2" s="61">
        <v>17.650715000000002</v>
      </c>
      <c r="P2" s="61">
        <v>1011.4276</v>
      </c>
      <c r="Q2" s="61">
        <v>33.533566</v>
      </c>
      <c r="R2" s="61">
        <v>612.49440000000004</v>
      </c>
      <c r="S2" s="61">
        <v>86.055269999999993</v>
      </c>
      <c r="T2" s="61">
        <v>6317.2690000000002</v>
      </c>
      <c r="U2" s="61">
        <v>2.553045</v>
      </c>
      <c r="V2" s="61">
        <v>22.458075999999998</v>
      </c>
      <c r="W2" s="61">
        <v>266.72824000000003</v>
      </c>
      <c r="X2" s="61">
        <v>167.80466999999999</v>
      </c>
      <c r="Y2" s="61">
        <v>2.122579</v>
      </c>
      <c r="Z2" s="61">
        <v>1.4760066999999999</v>
      </c>
      <c r="AA2" s="61">
        <v>18.970755</v>
      </c>
      <c r="AB2" s="61">
        <v>2.0572705</v>
      </c>
      <c r="AC2" s="61">
        <v>645.16129999999998</v>
      </c>
      <c r="AD2" s="61">
        <v>16.829066999999998</v>
      </c>
      <c r="AE2" s="61">
        <v>2.7173447999999998</v>
      </c>
      <c r="AF2" s="61">
        <v>1.1197680999999999</v>
      </c>
      <c r="AG2" s="61">
        <v>681.18633999999997</v>
      </c>
      <c r="AH2" s="61">
        <v>348.20925999999997</v>
      </c>
      <c r="AI2" s="61">
        <v>332.97705000000002</v>
      </c>
      <c r="AJ2" s="61">
        <v>1441.874</v>
      </c>
      <c r="AK2" s="61">
        <v>7426.1580000000004</v>
      </c>
      <c r="AL2" s="61">
        <v>131.76523</v>
      </c>
      <c r="AM2" s="61">
        <v>3913.4326000000001</v>
      </c>
      <c r="AN2" s="61">
        <v>153.68781999999999</v>
      </c>
      <c r="AO2" s="61">
        <v>21.182576999999998</v>
      </c>
      <c r="AP2" s="61">
        <v>15.045718000000001</v>
      </c>
      <c r="AQ2" s="61">
        <v>6.1368584999999998</v>
      </c>
      <c r="AR2" s="61">
        <v>13.010771999999999</v>
      </c>
      <c r="AS2" s="61">
        <v>959.05439999999999</v>
      </c>
      <c r="AT2" s="61">
        <v>3.2384376999999999E-2</v>
      </c>
      <c r="AU2" s="61">
        <v>4.5879250000000003</v>
      </c>
      <c r="AV2" s="61">
        <v>307.58969999999999</v>
      </c>
      <c r="AW2" s="61">
        <v>95.381429999999995</v>
      </c>
      <c r="AX2" s="61">
        <v>0.11413493</v>
      </c>
      <c r="AY2" s="61">
        <v>1.5119232</v>
      </c>
      <c r="AZ2" s="61">
        <v>260.82780000000002</v>
      </c>
      <c r="BA2" s="61">
        <v>39.794440000000002</v>
      </c>
      <c r="BB2" s="61">
        <v>11.736546000000001</v>
      </c>
      <c r="BC2" s="61">
        <v>14.010767</v>
      </c>
      <c r="BD2" s="61">
        <v>14.038052</v>
      </c>
      <c r="BE2" s="61">
        <v>0.94951450000000004</v>
      </c>
      <c r="BF2" s="61">
        <v>4.9123014999999999</v>
      </c>
      <c r="BG2" s="61">
        <v>0</v>
      </c>
      <c r="BH2" s="61">
        <v>1.0343256E-2</v>
      </c>
      <c r="BI2" s="61">
        <v>1.0581491E-2</v>
      </c>
      <c r="BJ2" s="61">
        <v>7.2627590000000006E-2</v>
      </c>
      <c r="BK2" s="61">
        <v>0</v>
      </c>
      <c r="BL2" s="61">
        <v>0.45666635</v>
      </c>
      <c r="BM2" s="61">
        <v>4.1660123000000002</v>
      </c>
      <c r="BN2" s="61">
        <v>1.3527714</v>
      </c>
      <c r="BO2" s="61">
        <v>65.643649999999994</v>
      </c>
      <c r="BP2" s="61">
        <v>11.625895999999999</v>
      </c>
      <c r="BQ2" s="61">
        <v>20.964489</v>
      </c>
      <c r="BR2" s="61">
        <v>76.065414000000004</v>
      </c>
      <c r="BS2" s="61">
        <v>30.990407999999999</v>
      </c>
      <c r="BT2" s="61">
        <v>15.362401</v>
      </c>
      <c r="BU2" s="61">
        <v>5.3455250000000003E-2</v>
      </c>
      <c r="BV2" s="61">
        <v>2.8025848999999999E-2</v>
      </c>
      <c r="BW2" s="61">
        <v>1.0014624999999999</v>
      </c>
      <c r="BX2" s="61">
        <v>1.3556049999999999</v>
      </c>
      <c r="BY2" s="61">
        <v>0.10340004</v>
      </c>
      <c r="BZ2" s="61">
        <v>2.0214695999999999E-3</v>
      </c>
      <c r="CA2" s="61">
        <v>0.51565380000000005</v>
      </c>
      <c r="CB2" s="61">
        <v>1.4091088999999999E-2</v>
      </c>
      <c r="CC2" s="61">
        <v>9.0092829999999999E-2</v>
      </c>
      <c r="CD2" s="61">
        <v>1.0549339</v>
      </c>
      <c r="CE2" s="61">
        <v>9.4314159999999994E-2</v>
      </c>
      <c r="CF2" s="61">
        <v>0.25274152</v>
      </c>
      <c r="CG2" s="61">
        <v>2.9999999000000001E-6</v>
      </c>
      <c r="CH2" s="61">
        <v>2.0124491000000001E-2</v>
      </c>
      <c r="CI2" s="61">
        <v>1.9428639999999999E-7</v>
      </c>
      <c r="CJ2" s="61">
        <v>2.4181430000000002</v>
      </c>
      <c r="CK2" s="61">
        <v>2.6411064000000001E-2</v>
      </c>
      <c r="CL2" s="61">
        <v>0.58466302999999997</v>
      </c>
      <c r="CM2" s="61">
        <v>3.8066301</v>
      </c>
      <c r="CN2" s="61">
        <v>2604.4533999999999</v>
      </c>
      <c r="CO2" s="61">
        <v>4560.9472999999998</v>
      </c>
      <c r="CP2" s="61">
        <v>2943.7492999999999</v>
      </c>
      <c r="CQ2" s="61">
        <v>1092.777</v>
      </c>
      <c r="CR2" s="61">
        <v>560.30399999999997</v>
      </c>
      <c r="CS2" s="61">
        <v>424.57315</v>
      </c>
      <c r="CT2" s="61">
        <v>2607.1129999999998</v>
      </c>
      <c r="CU2" s="61">
        <v>1691.8475000000001</v>
      </c>
      <c r="CV2" s="61">
        <v>1269.28</v>
      </c>
      <c r="CW2" s="61">
        <v>1892.6990000000001</v>
      </c>
      <c r="CX2" s="61">
        <v>571.25210000000004</v>
      </c>
      <c r="CY2" s="61">
        <v>3262.3751999999999</v>
      </c>
      <c r="CZ2" s="61">
        <v>1660.5354</v>
      </c>
      <c r="DA2" s="61">
        <v>4010.9000999999998</v>
      </c>
      <c r="DB2" s="61">
        <v>3676.3438000000001</v>
      </c>
      <c r="DC2" s="61">
        <v>5524.8950000000004</v>
      </c>
      <c r="DD2" s="61">
        <v>9419.7705000000005</v>
      </c>
      <c r="DE2" s="61">
        <v>2000.7630999999999</v>
      </c>
      <c r="DF2" s="61">
        <v>4016.7184999999999</v>
      </c>
      <c r="DG2" s="61">
        <v>2145.4140000000002</v>
      </c>
      <c r="DH2" s="61">
        <v>174.08517000000001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39.794440000000002</v>
      </c>
      <c r="B6">
        <f>BB2</f>
        <v>11.736546000000001</v>
      </c>
      <c r="C6">
        <f>BC2</f>
        <v>14.010767</v>
      </c>
      <c r="D6">
        <f>BD2</f>
        <v>14.038052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22513</v>
      </c>
      <c r="C2" s="56">
        <f ca="1">YEAR(TODAY())-YEAR(B2)+IF(TODAY()&gt;=DATE(YEAR(TODAY()),MONTH(B2),DAY(B2)),0,-1)</f>
        <v>60</v>
      </c>
      <c r="E2" s="52">
        <v>156.1</v>
      </c>
      <c r="F2" s="53" t="s">
        <v>39</v>
      </c>
      <c r="G2" s="52">
        <v>51</v>
      </c>
      <c r="H2" s="51" t="s">
        <v>41</v>
      </c>
      <c r="I2" s="72">
        <f>ROUND(G3/E3^2,1)</f>
        <v>20.9</v>
      </c>
    </row>
    <row r="3" spans="1:9" x14ac:dyDescent="0.3">
      <c r="E3" s="51">
        <f>E2/100</f>
        <v>1.5609999999999999</v>
      </c>
      <c r="F3" s="51" t="s">
        <v>40</v>
      </c>
      <c r="G3" s="51">
        <f>G2</f>
        <v>51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박금순, ID : H1901012)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09일 10:34:38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44539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156.1</v>
      </c>
      <c r="L12" s="129"/>
      <c r="M12" s="122">
        <f>'개인정보 및 신체계측 입력'!G2</f>
        <v>51</v>
      </c>
      <c r="N12" s="123"/>
      <c r="O12" s="118" t="s">
        <v>271</v>
      </c>
      <c r="P12" s="112"/>
      <c r="Q12" s="115">
        <f>'개인정보 및 신체계측 입력'!I2</f>
        <v>20.9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박금순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71.700999999999993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10.46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17.838999999999999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13.6</v>
      </c>
      <c r="L72" s="36" t="s">
        <v>53</v>
      </c>
      <c r="M72" s="36">
        <f>ROUND('DRIs DATA'!K8,1)</f>
        <v>7.7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81.67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187.15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167.8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137.15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85.15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495.08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211.83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2021-12-09T01:46:10Z</dcterms:modified>
</cp:coreProperties>
</file>