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 (5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<sst xmlns="http://schemas.openxmlformats.org/spreadsheetml/2006/main" count="692" uniqueCount="346">
  <si>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</si>
  <si>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</si>
  <si>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</si>
  <si>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</si>
  <si>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</si>
  <si>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</si>
  <si>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</si>
  <si>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</si>
  <si>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</si>
  <si>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</si>
  <si>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</si>
  <si>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</si>
  <si>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</si>
  <si>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</si>
  <si>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</si>
  <si>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</si>
  <si>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</si>
  <si>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</si>
  <si>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</si>
  <si>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</si>
  <si>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</si>
  <si>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</si>
  <si>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</si>
  <si>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</si>
  <si>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</si>
  <si>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</si>
  <si>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</si>
  <si>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</si>
  <si>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</si>
  <si>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</si>
  <si>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</si>
  <si>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</si>
  <si>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</si>
  <si>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</si>
  <si>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</si>
  <si>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</si>
  <si>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</si>
  <si>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</si>
  <si>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</si>
  <si>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</si>
  <si>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</si>
  <si>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</si>
  <si>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</si>
  <si>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</si>
  <si>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</si>
  <si>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</si>
  <si>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</si>
  <si>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</si>
  <si>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</si>
  <si>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</si>
  <si>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</si>
  <si>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</si>
  <si>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</si>
  <si>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</si>
  <si>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</si>
  <si>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</si>
  <si>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</si>
  <si>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</si>
  <si>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</si>
  <si>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</si>
  <si>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</si>
  <si>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</si>
  <si>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</si>
  <si>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</si>
  <si>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</si>
  <si>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</si>
  <si>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</si>
  <si>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</si>
  <si>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</si>
  <si>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</si>
  <si>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</si>
  <si>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</si>
  <si>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</si>
  <si>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</si>
  <si>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</si>
  <si>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</si>
  <si>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</si>
  <si>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</si>
  <si>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</si>
  <si>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</si>
  <si>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</si>
  <si>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</si>
  <si>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</si>
  <si>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</si>
  <si>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</si>
  <si>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</si>
  <si>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</si>
  <si>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</si>
  <si>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</si>
  <si>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</si>
  <si>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</si>
  <si>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</si>
  <si>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</si>
  <si>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</si>
  <si>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</si>
  <si>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</si>
  <si>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</si>
  <si>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</si>
  <si>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</si>
  <si>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</si>
  <si>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</si>
  <si>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</si>
  <si>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</si>
  <si>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</si>
  <si>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</si>
  <si>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</si>
  <si>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</si>
  <si>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</si>
  <si>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</si>
  <si>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</si>
  <si>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</si>
  <si>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</si>
  <si>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</si>
  <si>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</si>
  <si>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</si>
  <si>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</si>
  <si>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</si>
  <si>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</si>
  <si>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</si>
  <si>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</si>
  <si>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</si>
  <si>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</si>
  <si>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</si>
  <si>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</si>
  <si>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</si>
  <si>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</si>
  <si>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</si>
  <si>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</si>
  <si>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</si>
  <si>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</si>
  <si>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</si>
  <si>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</si>
  <si>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</si>
  <si>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</si>
  <si>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</si>
  <si>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</si>
  <si>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</si>
  <si>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</si>
  <si>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</si>
  <si>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</si>
  <si>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</si>
  <si>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</si>
  <si>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</si>
  <si>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</si>
  <si>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</si>
  <si>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</si>
  <si>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</si>
  <si>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</si>
  <si>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</si>
  <si>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</si>
  <si>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</si>
  <si>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</si>
  <si>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</si>
  <si>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</si>
  <si>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</si>
  <si>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</si>
  <si>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</si>
  <si>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</si>
  <si>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</si>
  <si>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</si>
  <si>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</si>
  <si>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</si>
  <si>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</si>
  <si>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</si>
  <si>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</si>
  <si>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</si>
  <si>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</si>
  <si>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</si>
  <si>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</si>
  <si>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</si>
  <si>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</si>
  <si>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</si>
  <si>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</si>
  <si>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</si>
  <si>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</si>
  <si>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</si>
  <si>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</si>
  <si>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</si>
  <si>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</si>
  <si>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</si>
  <si>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</si>
  <si>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</si>
  <si>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</si>
  <si>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</si>
  <si>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</si>
  <si>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</si>
  <si>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</si>
  <si>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</si>
  <si>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</si>
  <si>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</si>
  <si>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</si>
  <si>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</si>
  <si>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</si>
  <si>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</si>
  <si>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</si>
  <si>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</si>
  <si>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</si>
  <si>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</si>
  <si>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</si>
  <si>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</si>
  <si>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</si>
  <si>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</si>
  <si>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</si>
  <si>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</si>
  <si>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</si>
  <si>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</si>
  <si>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</si>
  <si>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</si>
  <si>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</si>
  <si>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</si>
  <si>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</si>
  <si>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</si>
  <si>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</si>
  <si>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</si>
  <si>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</si>
  <si>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</si>
  <si>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</si>
  <si>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</si>
  <si>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</si>
  <si>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</si>
  <si>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</si>
  <si>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</si>
  <si>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</si>
  <si>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</si>
  <si>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</si>
  <si>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</si>
  <si>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</si>
  <si>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</si>
  <si>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</si>
  <si>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</si>
  <si>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</si>
  <si>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</si>
  <si>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</si>
  <si>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</si>
  <si>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</si>
  <si>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</si>
  <si>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</si>
  <si>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</si>
  <si>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</si>
  <si>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</si>
  <si>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</si>
  <si>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</si>
  <si>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</si>
  <si>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</si>
  <si>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</si>
  <si>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</si>
  <si>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</si>
  <si>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</si>
  <si>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</si>
  <si>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</si>
  <si>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</si>
  <si>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</si>
  <si>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</si>
  <si>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</si>
  <si>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</si>
  <si>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</si>
  <si>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</si>
  <si>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</si>
  <si>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</si>
  <si>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</si>
  <si>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</si>
  <si>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</si>
  <si>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</si>
  <si>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</si>
  <si>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</si>
  <si>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</si>
  <si>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</si>
  <si>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</si>
  <si>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</si>
  <si>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</si>
  <si>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</si>
  <si>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</si>
  <si>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</si>
  <si>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</si>
  <si>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</si>
  <si>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</si>
  <si>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</si>
  <si>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</si>
  <si>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</si>
  <si>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</si>
  <si>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</si>
  <si>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</si>
  <si>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</si>
  <si>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</si>
  <si>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</si>
  <si>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</si>
  <si>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</si>
  <si>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</si>
  <si>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</si>
  <si>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</si>
  <si>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</si>
  <si>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</si>
  <si>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</si>
  <si>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</si>
  <si>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</si>
  <si>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</si>
  <si>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</si>
  <si>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</si>
  <si>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</si>
  <si>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</si>
  <si>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</si>
  <si>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</si>
  <si>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</si>
  <si>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</si>
  <si>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</si>
  <si>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</si>
  <si>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</si>
  <si>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</si>
  <si>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</si>
  <si>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</si>
  <si>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</si>
  <si>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</si>
  <si>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</si>
  <si>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</si>
  <si>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</si>
  <si>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</si>
  <si>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</si>
  <si>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</si>
  <si>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</si>
  <si>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</si>
  <si>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F</t>
  </si>
  <si>
    <t>(설문지 : FFQ 95문항 설문지, 사용자 : 심효식, ID : H1901013)</t>
  </si>
  <si>
    <t>2021년 12월 09일 10:35:50</t>
  </si>
  <si>
    <t>다량영양소</t>
    <phoneticPr fontId="1" type="noConversion"/>
  </si>
  <si>
    <t>식이섬유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</si>
  <si>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</si>
  <si>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</si>
  <si>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</si>
  <si>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</si>
  <si>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</si>
  <si>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</si>
  <si>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</si>
  <si>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</si>
  <si>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</si>
  <si>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</si>
  <si>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</si>
  <si>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</si>
  <si>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지용성 비타민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</si>
  <si>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</si>
  <si>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</si>
  <si>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</si>
  <si>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칼슘</t>
    <phoneticPr fontId="1" type="noConversion"/>
  </si>
  <si>
    <t>구리</t>
    <phoneticPr fontId="1" type="noConversion"/>
  </si>
  <si>
    <t>크롬(ug/일)</t>
    <phoneticPr fontId="1" type="noConversion"/>
  </si>
  <si>
    <t>H1901013</t>
  </si>
  <si>
    <t>심효식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</si>
</sst>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54.990299999999998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432"/>
        <c:axId val="519873512"/>
      </c:barChart>
      <c:catAx>
        <c:axId val="51987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512"/>
        <c:crosses val="autoZero"/>
        <c:auto val="1"/>
        <c:lblAlgn val="ctr"/>
        <c:lblOffset val="100"/>
        <c:noMultiLvlLbl val="0"/>
      </c:catAx>
      <c:valAx>
        <c:axId val="51987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3.2141777999999999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4096"/>
        <c:axId val="519881352"/>
      </c:barChart>
      <c:catAx>
        <c:axId val="519884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1352"/>
        <c:crosses val="autoZero"/>
        <c:auto val="1"/>
        <c:lblAlgn val="ctr"/>
        <c:lblOffset val="100"/>
        <c:noMultiLvlLbl val="0"/>
      </c:catAx>
      <c:valAx>
        <c:axId val="519881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4.1121945000000002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2136"/>
        <c:axId val="519882528"/>
      </c:barChart>
      <c:catAx>
        <c:axId val="519882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528"/>
        <c:crosses val="autoZero"/>
        <c:auto val="1"/>
        <c:lblAlgn val="ctr"/>
        <c:lblOffset val="100"/>
        <c:noMultiLvlLbl val="0"/>
      </c:catAx>
      <c:valAx>
        <c:axId val="519882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1042.5148999999999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737328"/>
        <c:axId val="624795704"/>
      </c:barChart>
      <c:catAx>
        <c:axId val="52573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704"/>
        <c:crosses val="autoZero"/>
        <c:auto val="1"/>
        <c:lblAlgn val="ctr"/>
        <c:lblOffset val="100"/>
        <c:noMultiLvlLbl val="0"/>
      </c:catAx>
      <c:valAx>
        <c:axId val="62479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73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3344.5646999999999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7664"/>
        <c:axId val="624796488"/>
      </c:barChart>
      <c:catAx>
        <c:axId val="624797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6488"/>
        <c:crosses val="autoZero"/>
        <c:auto val="1"/>
        <c:lblAlgn val="ctr"/>
        <c:lblOffset val="100"/>
        <c:noMultiLvlLbl val="0"/>
      </c:catAx>
      <c:valAx>
        <c:axId val="6247964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7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67.556389999999993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840"/>
        <c:axId val="624798056"/>
      </c:barChart>
      <c:catAx>
        <c:axId val="6247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8056"/>
        <c:crosses val="autoZero"/>
        <c:auto val="1"/>
        <c:lblAlgn val="ctr"/>
        <c:lblOffset val="100"/>
        <c:noMultiLvlLbl val="0"/>
      </c:catAx>
      <c:valAx>
        <c:axId val="624798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139.42867000000001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8448"/>
        <c:axId val="624785512"/>
      </c:barChart>
      <c:catAx>
        <c:axId val="6247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5512"/>
        <c:crosses val="autoZero"/>
        <c:auto val="1"/>
        <c:lblAlgn val="ctr"/>
        <c:lblOffset val="100"/>
        <c:noMultiLvlLbl val="0"/>
      </c:catAx>
      <c:valAx>
        <c:axId val="62478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8.1350730000000002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7080"/>
        <c:axId val="624791784"/>
      </c:barChart>
      <c:catAx>
        <c:axId val="624787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1784"/>
        <c:crosses val="autoZero"/>
        <c:auto val="1"/>
        <c:lblAlgn val="ctr"/>
        <c:lblOffset val="100"/>
        <c:noMultiLvlLbl val="0"/>
      </c:catAx>
      <c:valAx>
        <c:axId val="624791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7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917.1037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176"/>
        <c:axId val="624795312"/>
      </c:barChart>
      <c:catAx>
        <c:axId val="624792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5312"/>
        <c:crosses val="autoZero"/>
        <c:auto val="1"/>
        <c:lblAlgn val="ctr"/>
        <c:lblOffset val="100"/>
        <c:noMultiLvlLbl val="0"/>
      </c:catAx>
      <c:valAx>
        <c:axId val="6247953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8.3454719999999996E-3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0608"/>
        <c:axId val="624794136"/>
      </c:barChart>
      <c:catAx>
        <c:axId val="62479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136"/>
        <c:crosses val="autoZero"/>
        <c:auto val="1"/>
        <c:lblAlgn val="ctr"/>
        <c:lblOffset val="100"/>
        <c:noMultiLvlLbl val="0"/>
      </c:catAx>
      <c:valAx>
        <c:axId val="624794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2.8280859999999999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2568"/>
        <c:axId val="624783552"/>
      </c:barChart>
      <c:catAx>
        <c:axId val="624792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3552"/>
        <c:crosses val="autoZero"/>
        <c:auto val="1"/>
        <c:lblAlgn val="ctr"/>
        <c:lblOffset val="100"/>
        <c:noMultiLvlLbl val="0"/>
      </c:catAx>
      <c:valAx>
        <c:axId val="624783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30.616678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0768"/>
        <c:axId val="519868416"/>
      </c:barChart>
      <c:catAx>
        <c:axId val="51987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8416"/>
        <c:crosses val="autoZero"/>
        <c:auto val="1"/>
        <c:lblAlgn val="ctr"/>
        <c:lblOffset val="100"/>
        <c:noMultiLvlLbl val="0"/>
      </c:catAx>
      <c:valAx>
        <c:axId val="519868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118.54291000000001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8256"/>
        <c:axId val="624792960"/>
      </c:barChart>
      <c:catAx>
        <c:axId val="624788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2960"/>
        <c:crosses val="autoZero"/>
        <c:auto val="1"/>
        <c:lblAlgn val="ctr"/>
        <c:lblOffset val="100"/>
        <c:noMultiLvlLbl val="0"/>
      </c:catAx>
      <c:valAx>
        <c:axId val="624792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8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56.476143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93744"/>
        <c:axId val="624794920"/>
      </c:barChart>
      <c:catAx>
        <c:axId val="624793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94920"/>
        <c:crosses val="autoZero"/>
        <c:auto val="1"/>
        <c:lblAlgn val="ctr"/>
        <c:lblOffset val="100"/>
        <c:noMultiLvlLbl val="0"/>
      </c:catAx>
      <c:valAx>
        <c:axId val="624794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9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5.6890000000000001</c:v>
                </c:pt>
                <c:pt idx="1">
                  <c:v>12.875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3944"/>
        <c:axId val="624784336"/>
      </c:barChart>
      <c:catAx>
        <c:axId val="624783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4336"/>
        <c:crosses val="autoZero"/>
        <c:auto val="1"/>
        <c:lblAlgn val="ctr"/>
        <c:lblOffset val="100"/>
        <c:noMultiLvlLbl val="0"/>
      </c:catAx>
      <c:valAx>
        <c:axId val="624784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8.3993260000000003</c:v>
                </c:pt>
                <c:pt idx="1">
                  <c:v>10.658550999999999</c:v>
                </c:pt>
                <c:pt idx="2">
                  <c:v>17.038516999999999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557.74969999999996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5120"/>
        <c:axId val="624786296"/>
      </c:barChart>
      <c:catAx>
        <c:axId val="624785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6296"/>
        <c:crosses val="autoZero"/>
        <c:auto val="1"/>
        <c:lblAlgn val="ctr"/>
        <c:lblOffset val="100"/>
        <c:noMultiLvlLbl val="0"/>
      </c:catAx>
      <c:valAx>
        <c:axId val="62478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19.586020000000001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4786688"/>
        <c:axId val="624788648"/>
      </c:barChart>
      <c:catAx>
        <c:axId val="62478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8648"/>
        <c:crosses val="autoZero"/>
        <c:auto val="1"/>
        <c:lblAlgn val="ctr"/>
        <c:lblOffset val="100"/>
        <c:noMultiLvlLbl val="0"/>
      </c:catAx>
      <c:valAx>
        <c:axId val="62478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72.953999999999994</c:v>
                </c:pt>
                <c:pt idx="1">
                  <c:v>11.699</c:v>
                </c:pt>
                <c:pt idx="2">
                  <c:v>15.346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24789432"/>
        <c:axId val="624789824"/>
      </c:barChart>
      <c:catAx>
        <c:axId val="624789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4789824"/>
        <c:crosses val="autoZero"/>
        <c:auto val="1"/>
        <c:lblAlgn val="ctr"/>
        <c:lblOffset val="100"/>
        <c:noMultiLvlLbl val="0"/>
      </c:catAx>
      <c:valAx>
        <c:axId val="62478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4789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1629.2339999999999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000"/>
        <c:axId val="529786080"/>
      </c:barChart>
      <c:catAx>
        <c:axId val="52979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6080"/>
        <c:crosses val="autoZero"/>
        <c:auto val="1"/>
        <c:lblAlgn val="ctr"/>
        <c:lblOffset val="100"/>
        <c:noMultiLvlLbl val="0"/>
      </c:catAx>
      <c:valAx>
        <c:axId val="529786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147.34053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136"/>
        <c:axId val="529795488"/>
      </c:barChart>
      <c:catAx>
        <c:axId val="529793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5488"/>
        <c:crosses val="autoZero"/>
        <c:auto val="1"/>
        <c:lblAlgn val="ctr"/>
        <c:lblOffset val="100"/>
        <c:noMultiLvlLbl val="0"/>
      </c:catAx>
      <c:valAx>
        <c:axId val="5297954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480.73795000000001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3528"/>
        <c:axId val="529792352"/>
      </c:barChart>
      <c:catAx>
        <c:axId val="529793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2352"/>
        <c:crosses val="autoZero"/>
        <c:auto val="1"/>
        <c:lblAlgn val="ctr"/>
        <c:lblOffset val="100"/>
        <c:noMultiLvlLbl val="0"/>
      </c:catAx>
      <c:valAx>
        <c:axId val="52979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3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2.1896803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4688"/>
        <c:axId val="519869592"/>
      </c:barChart>
      <c:catAx>
        <c:axId val="51987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69592"/>
        <c:crosses val="autoZero"/>
        <c:auto val="1"/>
        <c:lblAlgn val="ctr"/>
        <c:lblOffset val="100"/>
        <c:noMultiLvlLbl val="0"/>
      </c:catAx>
      <c:valAx>
        <c:axId val="519869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4232.2494999999999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1176"/>
        <c:axId val="529794312"/>
      </c:barChart>
      <c:catAx>
        <c:axId val="529791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312"/>
        <c:crosses val="autoZero"/>
        <c:auto val="1"/>
        <c:lblAlgn val="ctr"/>
        <c:lblOffset val="100"/>
        <c:noMultiLvlLbl val="0"/>
      </c:catAx>
      <c:valAx>
        <c:axId val="52979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1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13.578016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89608"/>
        <c:axId val="529789216"/>
      </c:barChart>
      <c:catAx>
        <c:axId val="52978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89216"/>
        <c:crosses val="autoZero"/>
        <c:auto val="1"/>
        <c:lblAlgn val="ctr"/>
        <c:lblOffset val="100"/>
        <c:noMultiLvlLbl val="0"/>
      </c:catAx>
      <c:valAx>
        <c:axId val="529789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89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1.4151738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90392"/>
        <c:axId val="529794704"/>
      </c:barChart>
      <c:catAx>
        <c:axId val="529790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794704"/>
        <c:crosses val="autoZero"/>
        <c:auto val="1"/>
        <c:lblAlgn val="ctr"/>
        <c:lblOffset val="100"/>
        <c:noMultiLvlLbl val="0"/>
      </c:catAx>
      <c:valAx>
        <c:axId val="529794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9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314.0086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784"/>
        <c:axId val="519876256"/>
      </c:barChart>
      <c:catAx>
        <c:axId val="519879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6256"/>
        <c:crosses val="autoZero"/>
        <c:auto val="1"/>
        <c:lblAlgn val="ctr"/>
        <c:lblOffset val="100"/>
        <c:noMultiLvlLbl val="0"/>
      </c:catAx>
      <c:valAx>
        <c:axId val="51987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1.2822328999999999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6648"/>
        <c:axId val="519872728"/>
      </c:barChart>
      <c:catAx>
        <c:axId val="519876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2728"/>
        <c:crosses val="autoZero"/>
        <c:auto val="1"/>
        <c:lblAlgn val="ctr"/>
        <c:lblOffset val="100"/>
        <c:noMultiLvlLbl val="0"/>
      </c:catAx>
      <c:valAx>
        <c:axId val="519872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15.156254000000001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7824"/>
        <c:axId val="519873120"/>
      </c:barChart>
      <c:catAx>
        <c:axId val="51987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3120"/>
        <c:crosses val="autoZero"/>
        <c:auto val="1"/>
        <c:lblAlgn val="ctr"/>
        <c:lblOffset val="100"/>
        <c:noMultiLvlLbl val="0"/>
      </c:catAx>
      <c:valAx>
        <c:axId val="51987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1.4151738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568"/>
        <c:axId val="519871160"/>
      </c:barChart>
      <c:catAx>
        <c:axId val="51988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160"/>
        <c:crosses val="autoZero"/>
        <c:auto val="1"/>
        <c:lblAlgn val="ctr"/>
        <c:lblOffset val="100"/>
        <c:noMultiLvlLbl val="0"/>
      </c:catAx>
      <c:valAx>
        <c:axId val="51987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487.00707999999997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79000"/>
        <c:axId val="519871552"/>
      </c:barChart>
      <c:catAx>
        <c:axId val="519879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71552"/>
        <c:crosses val="autoZero"/>
        <c:auto val="1"/>
        <c:lblAlgn val="ctr"/>
        <c:lblOffset val="100"/>
        <c:noMultiLvlLbl val="0"/>
      </c:catAx>
      <c:valAx>
        <c:axId val="51987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79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7.2766770000000003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80960"/>
        <c:axId val="519882920"/>
      </c:barChart>
      <c:catAx>
        <c:axId val="51988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82920"/>
        <c:crosses val="autoZero"/>
        <c:auto val="1"/>
        <c:lblAlgn val="ctr"/>
        <c:lblOffset val="100"/>
        <c:noMultiLvlLbl val="0"/>
      </c:catAx>
      <c:valAx>
        <c:axId val="51988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8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심효식, ID : H1901013)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09일 10:35:50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1600</v>
      </c>
      <c r="C6" s="59">
        <f>'DRIs DATA 입력'!C6</f>
        <v>1629.2339999999999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54.990299999999998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30.616678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72.953999999999994</v>
      </c>
      <c r="G8" s="59">
        <f>'DRIs DATA 입력'!G8</f>
        <v>11.699</v>
      </c>
      <c r="H8" s="59">
        <f>'DRIs DATA 입력'!H8</f>
        <v>15.346</v>
      </c>
      <c r="I8" s="46"/>
      <c r="J8" s="59" t="s">
        <v>216</v>
      </c>
      <c r="K8" s="59">
        <f>'DRIs DATA 입력'!K8</f>
        <v>5.6890000000000001</v>
      </c>
      <c r="L8" s="59">
        <f>'DRIs DATA 입력'!L8</f>
        <v>12.875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557.74969999999996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19.586020000000001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2.1896803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314.0086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147.34053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1.3588758999999999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1.2822328999999999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15.156254000000001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1.4151738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487.00707999999997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7.2766770000000003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3.2141777999999999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4.1121945000000002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480.73795000000001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1042.5148999999999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4232.2494999999999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3344.5646999999999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67.556389999999993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139.42867000000001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13.578016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8.1350730000000002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917.1037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8.3454719999999996E-3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2.8280859999999999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118.54291000000001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56.476143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321</v>
      </c>
      <c r="G1" s="62" t="s">
        <v>277</v>
      </c>
      <c r="H1" s="61" t="s">
        <v>322</v>
      </c>
    </row>
    <row r="3" spans="1:27" x14ac:dyDescent="0.3">
      <c r="A3" s="71" t="s">
        <v>323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324</v>
      </c>
      <c r="V4" s="69"/>
      <c r="W4" s="69"/>
      <c r="X4" s="69"/>
      <c r="Y4" s="69"/>
      <c r="Z4" s="69"/>
    </row>
    <row r="5" spans="1:27" x14ac:dyDescent="0.3">
      <c r="A5" s="65"/>
      <c r="B5" s="65" t="s">
        <v>281</v>
      </c>
      <c r="C5" s="65" t="s">
        <v>282</v>
      </c>
      <c r="E5" s="65"/>
      <c r="F5" s="65" t="s">
        <v>325</v>
      </c>
      <c r="G5" s="65" t="s">
        <v>283</v>
      </c>
      <c r="H5" s="65" t="s">
        <v>326</v>
      </c>
      <c r="J5" s="65"/>
      <c r="K5" s="65" t="s">
        <v>327</v>
      </c>
      <c r="L5" s="65" t="s">
        <v>328</v>
      </c>
      <c r="N5" s="65"/>
      <c r="O5" s="65" t="s">
        <v>329</v>
      </c>
      <c r="P5" s="65" t="s">
        <v>285</v>
      </c>
      <c r="Q5" s="65" t="s">
        <v>330</v>
      </c>
      <c r="R5" s="65" t="s">
        <v>331</v>
      </c>
      <c r="S5" s="65" t="s">
        <v>332</v>
      </c>
      <c r="U5" s="65"/>
      <c r="V5" s="65" t="s">
        <v>284</v>
      </c>
      <c r="W5" s="65" t="s">
        <v>333</v>
      </c>
      <c r="X5" s="65" t="s">
        <v>286</v>
      </c>
      <c r="Y5" s="65" t="s">
        <v>287</v>
      </c>
      <c r="Z5" s="65" t="s">
        <v>332</v>
      </c>
    </row>
    <row r="6" spans="1:27" x14ac:dyDescent="0.3">
      <c r="A6" s="65" t="s">
        <v>278</v>
      </c>
      <c r="B6" s="65">
        <v>1600</v>
      </c>
      <c r="C6" s="65">
        <v>1629.2339999999999</v>
      </c>
      <c r="E6" s="65" t="s">
        <v>334</v>
      </c>
      <c r="F6" s="65">
        <v>55</v>
      </c>
      <c r="G6" s="65">
        <v>15</v>
      </c>
      <c r="H6" s="65">
        <v>7</v>
      </c>
      <c r="J6" s="65" t="s">
        <v>288</v>
      </c>
      <c r="K6" s="65">
        <v>0.1</v>
      </c>
      <c r="L6" s="65">
        <v>4</v>
      </c>
      <c r="N6" s="65" t="s">
        <v>335</v>
      </c>
      <c r="O6" s="65">
        <v>40</v>
      </c>
      <c r="P6" s="65">
        <v>45</v>
      </c>
      <c r="Q6" s="65">
        <v>0</v>
      </c>
      <c r="R6" s="65">
        <v>0</v>
      </c>
      <c r="S6" s="65">
        <v>54.990299999999998</v>
      </c>
      <c r="U6" s="65" t="s">
        <v>289</v>
      </c>
      <c r="V6" s="65">
        <v>0</v>
      </c>
      <c r="W6" s="65">
        <v>0</v>
      </c>
      <c r="X6" s="65">
        <v>20</v>
      </c>
      <c r="Y6" s="65">
        <v>0</v>
      </c>
      <c r="Z6" s="65">
        <v>30.616678</v>
      </c>
    </row>
    <row r="7" spans="1:27" x14ac:dyDescent="0.3">
      <c r="E7" s="65" t="s">
        <v>336</v>
      </c>
      <c r="F7" s="65">
        <v>65</v>
      </c>
      <c r="G7" s="65">
        <v>30</v>
      </c>
      <c r="H7" s="65">
        <v>20</v>
      </c>
      <c r="J7" s="65" t="s">
        <v>336</v>
      </c>
      <c r="K7" s="65">
        <v>1</v>
      </c>
      <c r="L7" s="65">
        <v>10</v>
      </c>
    </row>
    <row r="8" spans="1:27" x14ac:dyDescent="0.3">
      <c r="E8" s="65" t="s">
        <v>290</v>
      </c>
      <c r="F8" s="65">
        <v>72.953999999999994</v>
      </c>
      <c r="G8" s="65">
        <v>11.699</v>
      </c>
      <c r="H8" s="65">
        <v>15.346</v>
      </c>
      <c r="J8" s="65" t="s">
        <v>290</v>
      </c>
      <c r="K8" s="65">
        <v>5.6890000000000001</v>
      </c>
      <c r="L8" s="65">
        <v>12.875</v>
      </c>
    </row>
    <row r="13" spans="1:27" x14ac:dyDescent="0.3">
      <c r="A13" s="70" t="s">
        <v>337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291</v>
      </c>
      <c r="B14" s="69"/>
      <c r="C14" s="69"/>
      <c r="D14" s="69"/>
      <c r="E14" s="69"/>
      <c r="F14" s="69"/>
      <c r="H14" s="69" t="s">
        <v>292</v>
      </c>
      <c r="I14" s="69"/>
      <c r="J14" s="69"/>
      <c r="K14" s="69"/>
      <c r="L14" s="69"/>
      <c r="M14" s="69"/>
      <c r="O14" s="69" t="s">
        <v>293</v>
      </c>
      <c r="P14" s="69"/>
      <c r="Q14" s="69"/>
      <c r="R14" s="69"/>
      <c r="S14" s="69"/>
      <c r="T14" s="69"/>
      <c r="V14" s="69" t="s">
        <v>294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284</v>
      </c>
      <c r="C15" s="65" t="s">
        <v>333</v>
      </c>
      <c r="D15" s="65" t="s">
        <v>330</v>
      </c>
      <c r="E15" s="65" t="s">
        <v>331</v>
      </c>
      <c r="F15" s="65" t="s">
        <v>282</v>
      </c>
      <c r="H15" s="65"/>
      <c r="I15" s="65" t="s">
        <v>329</v>
      </c>
      <c r="J15" s="65" t="s">
        <v>333</v>
      </c>
      <c r="K15" s="65" t="s">
        <v>286</v>
      </c>
      <c r="L15" s="65" t="s">
        <v>287</v>
      </c>
      <c r="M15" s="65" t="s">
        <v>282</v>
      </c>
      <c r="O15" s="65"/>
      <c r="P15" s="65" t="s">
        <v>329</v>
      </c>
      <c r="Q15" s="65" t="s">
        <v>285</v>
      </c>
      <c r="R15" s="65" t="s">
        <v>286</v>
      </c>
      <c r="S15" s="65" t="s">
        <v>287</v>
      </c>
      <c r="T15" s="65" t="s">
        <v>332</v>
      </c>
      <c r="V15" s="65"/>
      <c r="W15" s="65" t="s">
        <v>329</v>
      </c>
      <c r="X15" s="65" t="s">
        <v>285</v>
      </c>
      <c r="Y15" s="65" t="s">
        <v>330</v>
      </c>
      <c r="Z15" s="65" t="s">
        <v>331</v>
      </c>
      <c r="AA15" s="65" t="s">
        <v>282</v>
      </c>
    </row>
    <row r="16" spans="1:27" x14ac:dyDescent="0.3">
      <c r="A16" s="65" t="s">
        <v>295</v>
      </c>
      <c r="B16" s="65">
        <v>410</v>
      </c>
      <c r="C16" s="65">
        <v>550</v>
      </c>
      <c r="D16" s="65">
        <v>0</v>
      </c>
      <c r="E16" s="65">
        <v>3000</v>
      </c>
      <c r="F16" s="65">
        <v>557.74969999999996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19.586020000000001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2.1896803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314.0086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298</v>
      </c>
      <c r="I24" s="69"/>
      <c r="J24" s="69"/>
      <c r="K24" s="69"/>
      <c r="L24" s="69"/>
      <c r="M24" s="69"/>
      <c r="O24" s="69" t="s">
        <v>299</v>
      </c>
      <c r="P24" s="69"/>
      <c r="Q24" s="69"/>
      <c r="R24" s="69"/>
      <c r="S24" s="69"/>
      <c r="T24" s="69"/>
      <c r="V24" s="69" t="s">
        <v>300</v>
      </c>
      <c r="W24" s="69"/>
      <c r="X24" s="69"/>
      <c r="Y24" s="69"/>
      <c r="Z24" s="69"/>
      <c r="AA24" s="69"/>
      <c r="AC24" s="69" t="s">
        <v>301</v>
      </c>
      <c r="AD24" s="69"/>
      <c r="AE24" s="69"/>
      <c r="AF24" s="69"/>
      <c r="AG24" s="69"/>
      <c r="AH24" s="69"/>
      <c r="AJ24" s="69" t="s">
        <v>302</v>
      </c>
      <c r="AK24" s="69"/>
      <c r="AL24" s="69"/>
      <c r="AM24" s="69"/>
      <c r="AN24" s="69"/>
      <c r="AO24" s="69"/>
      <c r="AQ24" s="69" t="s">
        <v>303</v>
      </c>
      <c r="AR24" s="69"/>
      <c r="AS24" s="69"/>
      <c r="AT24" s="69"/>
      <c r="AU24" s="69"/>
      <c r="AV24" s="69"/>
      <c r="AX24" s="69" t="s">
        <v>338</v>
      </c>
      <c r="AY24" s="69"/>
      <c r="AZ24" s="69"/>
      <c r="BA24" s="69"/>
      <c r="BB24" s="69"/>
      <c r="BC24" s="69"/>
      <c r="BE24" s="69" t="s">
        <v>339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329</v>
      </c>
      <c r="C25" s="65" t="s">
        <v>285</v>
      </c>
      <c r="D25" s="65" t="s">
        <v>286</v>
      </c>
      <c r="E25" s="65" t="s">
        <v>331</v>
      </c>
      <c r="F25" s="65" t="s">
        <v>282</v>
      </c>
      <c r="H25" s="65"/>
      <c r="I25" s="65" t="s">
        <v>284</v>
      </c>
      <c r="J25" s="65" t="s">
        <v>285</v>
      </c>
      <c r="K25" s="65" t="s">
        <v>286</v>
      </c>
      <c r="L25" s="65" t="s">
        <v>287</v>
      </c>
      <c r="M25" s="65" t="s">
        <v>332</v>
      </c>
      <c r="O25" s="65"/>
      <c r="P25" s="65" t="s">
        <v>284</v>
      </c>
      <c r="Q25" s="65" t="s">
        <v>333</v>
      </c>
      <c r="R25" s="65" t="s">
        <v>286</v>
      </c>
      <c r="S25" s="65" t="s">
        <v>287</v>
      </c>
      <c r="T25" s="65" t="s">
        <v>282</v>
      </c>
      <c r="V25" s="65"/>
      <c r="W25" s="65" t="s">
        <v>329</v>
      </c>
      <c r="X25" s="65" t="s">
        <v>285</v>
      </c>
      <c r="Y25" s="65" t="s">
        <v>330</v>
      </c>
      <c r="Z25" s="65" t="s">
        <v>287</v>
      </c>
      <c r="AA25" s="65" t="s">
        <v>282</v>
      </c>
      <c r="AC25" s="65"/>
      <c r="AD25" s="65" t="s">
        <v>329</v>
      </c>
      <c r="AE25" s="65" t="s">
        <v>285</v>
      </c>
      <c r="AF25" s="65" t="s">
        <v>286</v>
      </c>
      <c r="AG25" s="65" t="s">
        <v>331</v>
      </c>
      <c r="AH25" s="65" t="s">
        <v>332</v>
      </c>
      <c r="AJ25" s="65"/>
      <c r="AK25" s="65" t="s">
        <v>284</v>
      </c>
      <c r="AL25" s="65" t="s">
        <v>285</v>
      </c>
      <c r="AM25" s="65" t="s">
        <v>330</v>
      </c>
      <c r="AN25" s="65" t="s">
        <v>287</v>
      </c>
      <c r="AO25" s="65" t="s">
        <v>332</v>
      </c>
      <c r="AQ25" s="65"/>
      <c r="AR25" s="65" t="s">
        <v>284</v>
      </c>
      <c r="AS25" s="65" t="s">
        <v>285</v>
      </c>
      <c r="AT25" s="65" t="s">
        <v>330</v>
      </c>
      <c r="AU25" s="65" t="s">
        <v>287</v>
      </c>
      <c r="AV25" s="65" t="s">
        <v>282</v>
      </c>
      <c r="AX25" s="65"/>
      <c r="AY25" s="65" t="s">
        <v>329</v>
      </c>
      <c r="AZ25" s="65" t="s">
        <v>333</v>
      </c>
      <c r="BA25" s="65" t="s">
        <v>330</v>
      </c>
      <c r="BB25" s="65" t="s">
        <v>287</v>
      </c>
      <c r="BC25" s="65" t="s">
        <v>332</v>
      </c>
      <c r="BE25" s="65"/>
      <c r="BF25" s="65" t="s">
        <v>284</v>
      </c>
      <c r="BG25" s="65" t="s">
        <v>333</v>
      </c>
      <c r="BH25" s="65" t="s">
        <v>286</v>
      </c>
      <c r="BI25" s="65" t="s">
        <v>287</v>
      </c>
      <c r="BJ25" s="65" t="s">
        <v>332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147.34053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1.3588758999999999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1.2822328999999999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15.156254000000001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1.4151738</v>
      </c>
      <c r="AJ26" s="65" t="s">
        <v>340</v>
      </c>
      <c r="AK26" s="65">
        <v>320</v>
      </c>
      <c r="AL26" s="65">
        <v>400</v>
      </c>
      <c r="AM26" s="65">
        <v>0</v>
      </c>
      <c r="AN26" s="65">
        <v>1000</v>
      </c>
      <c r="AO26" s="65">
        <v>487.00707999999997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7.2766770000000003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3.2141777999999999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4.1121945000000002</v>
      </c>
    </row>
    <row r="33" spans="1:68" x14ac:dyDescent="0.3">
      <c r="A33" s="70" t="s">
        <v>304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341</v>
      </c>
      <c r="B34" s="69"/>
      <c r="C34" s="69"/>
      <c r="D34" s="69"/>
      <c r="E34" s="69"/>
      <c r="F34" s="69"/>
      <c r="H34" s="69" t="s">
        <v>305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306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308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329</v>
      </c>
      <c r="C35" s="65" t="s">
        <v>285</v>
      </c>
      <c r="D35" s="65" t="s">
        <v>286</v>
      </c>
      <c r="E35" s="65" t="s">
        <v>331</v>
      </c>
      <c r="F35" s="65" t="s">
        <v>332</v>
      </c>
      <c r="H35" s="65"/>
      <c r="I35" s="65" t="s">
        <v>284</v>
      </c>
      <c r="J35" s="65" t="s">
        <v>285</v>
      </c>
      <c r="K35" s="65" t="s">
        <v>330</v>
      </c>
      <c r="L35" s="65" t="s">
        <v>331</v>
      </c>
      <c r="M35" s="65" t="s">
        <v>282</v>
      </c>
      <c r="O35" s="65"/>
      <c r="P35" s="65" t="s">
        <v>329</v>
      </c>
      <c r="Q35" s="65" t="s">
        <v>333</v>
      </c>
      <c r="R35" s="65" t="s">
        <v>286</v>
      </c>
      <c r="S35" s="65" t="s">
        <v>331</v>
      </c>
      <c r="T35" s="65" t="s">
        <v>332</v>
      </c>
      <c r="V35" s="65"/>
      <c r="W35" s="65" t="s">
        <v>284</v>
      </c>
      <c r="X35" s="65" t="s">
        <v>333</v>
      </c>
      <c r="Y35" s="65" t="s">
        <v>330</v>
      </c>
      <c r="Z35" s="65" t="s">
        <v>287</v>
      </c>
      <c r="AA35" s="65" t="s">
        <v>282</v>
      </c>
      <c r="AC35" s="65"/>
      <c r="AD35" s="65" t="s">
        <v>284</v>
      </c>
      <c r="AE35" s="65" t="s">
        <v>285</v>
      </c>
      <c r="AF35" s="65" t="s">
        <v>286</v>
      </c>
      <c r="AG35" s="65" t="s">
        <v>287</v>
      </c>
      <c r="AH35" s="65" t="s">
        <v>332</v>
      </c>
      <c r="AJ35" s="65"/>
      <c r="AK35" s="65" t="s">
        <v>284</v>
      </c>
      <c r="AL35" s="65" t="s">
        <v>285</v>
      </c>
      <c r="AM35" s="65" t="s">
        <v>286</v>
      </c>
      <c r="AN35" s="65" t="s">
        <v>287</v>
      </c>
      <c r="AO35" s="65" t="s">
        <v>332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480.73795000000001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1042.5148999999999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4232.2494999999999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3344.5646999999999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67.556389999999993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139.42867000000001</v>
      </c>
    </row>
    <row r="43" spans="1:68" x14ac:dyDescent="0.3">
      <c r="A43" s="70" t="s">
        <v>309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310</v>
      </c>
      <c r="B44" s="69"/>
      <c r="C44" s="69"/>
      <c r="D44" s="69"/>
      <c r="E44" s="69"/>
      <c r="F44" s="69"/>
      <c r="H44" s="69" t="s">
        <v>311</v>
      </c>
      <c r="I44" s="69"/>
      <c r="J44" s="69"/>
      <c r="K44" s="69"/>
      <c r="L44" s="69"/>
      <c r="M44" s="69"/>
      <c r="O44" s="69" t="s">
        <v>342</v>
      </c>
      <c r="P44" s="69"/>
      <c r="Q44" s="69"/>
      <c r="R44" s="69"/>
      <c r="S44" s="69"/>
      <c r="T44" s="69"/>
      <c r="V44" s="69" t="s">
        <v>312</v>
      </c>
      <c r="W44" s="69"/>
      <c r="X44" s="69"/>
      <c r="Y44" s="69"/>
      <c r="Z44" s="69"/>
      <c r="AA44" s="69"/>
      <c r="AC44" s="69" t="s">
        <v>313</v>
      </c>
      <c r="AD44" s="69"/>
      <c r="AE44" s="69"/>
      <c r="AF44" s="69"/>
      <c r="AG44" s="69"/>
      <c r="AH44" s="69"/>
      <c r="AJ44" s="69" t="s">
        <v>314</v>
      </c>
      <c r="AK44" s="69"/>
      <c r="AL44" s="69"/>
      <c r="AM44" s="69"/>
      <c r="AN44" s="69"/>
      <c r="AO44" s="69"/>
      <c r="AQ44" s="69" t="s">
        <v>315</v>
      </c>
      <c r="AR44" s="69"/>
      <c r="AS44" s="69"/>
      <c r="AT44" s="69"/>
      <c r="AU44" s="69"/>
      <c r="AV44" s="69"/>
      <c r="AX44" s="69" t="s">
        <v>316</v>
      </c>
      <c r="AY44" s="69"/>
      <c r="AZ44" s="69"/>
      <c r="BA44" s="69"/>
      <c r="BB44" s="69"/>
      <c r="BC44" s="69"/>
      <c r="BE44" s="69" t="s">
        <v>317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284</v>
      </c>
      <c r="C45" s="65" t="s">
        <v>333</v>
      </c>
      <c r="D45" s="65" t="s">
        <v>286</v>
      </c>
      <c r="E45" s="65" t="s">
        <v>287</v>
      </c>
      <c r="F45" s="65" t="s">
        <v>282</v>
      </c>
      <c r="H45" s="65"/>
      <c r="I45" s="65" t="s">
        <v>284</v>
      </c>
      <c r="J45" s="65" t="s">
        <v>285</v>
      </c>
      <c r="K45" s="65" t="s">
        <v>330</v>
      </c>
      <c r="L45" s="65" t="s">
        <v>287</v>
      </c>
      <c r="M45" s="65" t="s">
        <v>282</v>
      </c>
      <c r="O45" s="65"/>
      <c r="P45" s="65" t="s">
        <v>284</v>
      </c>
      <c r="Q45" s="65" t="s">
        <v>333</v>
      </c>
      <c r="R45" s="65" t="s">
        <v>286</v>
      </c>
      <c r="S45" s="65" t="s">
        <v>287</v>
      </c>
      <c r="T45" s="65" t="s">
        <v>282</v>
      </c>
      <c r="V45" s="65"/>
      <c r="W45" s="65" t="s">
        <v>329</v>
      </c>
      <c r="X45" s="65" t="s">
        <v>333</v>
      </c>
      <c r="Y45" s="65" t="s">
        <v>330</v>
      </c>
      <c r="Z45" s="65" t="s">
        <v>287</v>
      </c>
      <c r="AA45" s="65" t="s">
        <v>282</v>
      </c>
      <c r="AC45" s="65"/>
      <c r="AD45" s="65" t="s">
        <v>284</v>
      </c>
      <c r="AE45" s="65" t="s">
        <v>333</v>
      </c>
      <c r="AF45" s="65" t="s">
        <v>286</v>
      </c>
      <c r="AG45" s="65" t="s">
        <v>331</v>
      </c>
      <c r="AH45" s="65" t="s">
        <v>282</v>
      </c>
      <c r="AJ45" s="65"/>
      <c r="AK45" s="65" t="s">
        <v>284</v>
      </c>
      <c r="AL45" s="65" t="s">
        <v>285</v>
      </c>
      <c r="AM45" s="65" t="s">
        <v>330</v>
      </c>
      <c r="AN45" s="65" t="s">
        <v>331</v>
      </c>
      <c r="AO45" s="65" t="s">
        <v>282</v>
      </c>
      <c r="AQ45" s="65"/>
      <c r="AR45" s="65" t="s">
        <v>329</v>
      </c>
      <c r="AS45" s="65" t="s">
        <v>285</v>
      </c>
      <c r="AT45" s="65" t="s">
        <v>330</v>
      </c>
      <c r="AU45" s="65" t="s">
        <v>287</v>
      </c>
      <c r="AV45" s="65" t="s">
        <v>282</v>
      </c>
      <c r="AX45" s="65"/>
      <c r="AY45" s="65" t="s">
        <v>329</v>
      </c>
      <c r="AZ45" s="65" t="s">
        <v>285</v>
      </c>
      <c r="BA45" s="65" t="s">
        <v>286</v>
      </c>
      <c r="BB45" s="65" t="s">
        <v>287</v>
      </c>
      <c r="BC45" s="65" t="s">
        <v>282</v>
      </c>
      <c r="BE45" s="65"/>
      <c r="BF45" s="65" t="s">
        <v>284</v>
      </c>
      <c r="BG45" s="65" t="s">
        <v>333</v>
      </c>
      <c r="BH45" s="65" t="s">
        <v>286</v>
      </c>
      <c r="BI45" s="65" t="s">
        <v>331</v>
      </c>
      <c r="BJ45" s="65" t="s">
        <v>282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13.578016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8.1350730000000002</v>
      </c>
      <c r="O46" s="65" t="s">
        <v>318</v>
      </c>
      <c r="P46" s="65">
        <v>600</v>
      </c>
      <c r="Q46" s="65">
        <v>800</v>
      </c>
      <c r="R46" s="65">
        <v>0</v>
      </c>
      <c r="S46" s="65">
        <v>10000</v>
      </c>
      <c r="T46" s="65">
        <v>917.1037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8.3454719999999996E-3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2.8280859999999999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118.54291000000001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56.476143</v>
      </c>
      <c r="AX46" s="65" t="s">
        <v>319</v>
      </c>
      <c r="AY46" s="65"/>
      <c r="AZ46" s="65"/>
      <c r="BA46" s="65"/>
      <c r="BB46" s="65"/>
      <c r="BC46" s="65"/>
      <c r="BE46" s="65" t="s">
        <v>343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3" sqref="G23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344</v>
      </c>
      <c r="B2" s="61" t="s">
        <v>345</v>
      </c>
      <c r="C2" s="61" t="s">
        <v>320</v>
      </c>
      <c r="D2" s="61">
        <v>66</v>
      </c>
      <c r="E2" s="61">
        <v>1629.2339999999999</v>
      </c>
      <c r="F2" s="61">
        <v>261.41750000000002</v>
      </c>
      <c r="G2" s="61">
        <v>41.922134</v>
      </c>
      <c r="H2" s="61">
        <v>30.878499999999999</v>
      </c>
      <c r="I2" s="61">
        <v>11.043634000000001</v>
      </c>
      <c r="J2" s="61">
        <v>54.990299999999998</v>
      </c>
      <c r="K2" s="61">
        <v>37.811340000000001</v>
      </c>
      <c r="L2" s="61">
        <v>17.178957</v>
      </c>
      <c r="M2" s="61">
        <v>30.616678</v>
      </c>
      <c r="N2" s="61">
        <v>3.7288391999999999</v>
      </c>
      <c r="O2" s="61">
        <v>18.634342</v>
      </c>
      <c r="P2" s="61">
        <v>984.65015000000005</v>
      </c>
      <c r="Q2" s="61">
        <v>20.738461999999998</v>
      </c>
      <c r="R2" s="61">
        <v>557.74969999999996</v>
      </c>
      <c r="S2" s="61">
        <v>66.9268</v>
      </c>
      <c r="T2" s="61">
        <v>5889.8720000000003</v>
      </c>
      <c r="U2" s="61">
        <v>2.1896803</v>
      </c>
      <c r="V2" s="61">
        <v>19.586020000000001</v>
      </c>
      <c r="W2" s="61">
        <v>314.0086</v>
      </c>
      <c r="X2" s="61">
        <v>147.34053</v>
      </c>
      <c r="Y2" s="61">
        <v>1.3588758999999999</v>
      </c>
      <c r="Z2" s="61">
        <v>1.2822328999999999</v>
      </c>
      <c r="AA2" s="61">
        <v>15.156254000000001</v>
      </c>
      <c r="AB2" s="61">
        <v>1.4151738</v>
      </c>
      <c r="AC2" s="61">
        <v>487.00707999999997</v>
      </c>
      <c r="AD2" s="61">
        <v>7.2766770000000003</v>
      </c>
      <c r="AE2" s="61">
        <v>3.2141777999999999</v>
      </c>
      <c r="AF2" s="61">
        <v>4.1121945000000002</v>
      </c>
      <c r="AG2" s="61">
        <v>480.73795000000001</v>
      </c>
      <c r="AH2" s="61">
        <v>369.69977</v>
      </c>
      <c r="AI2" s="61">
        <v>111.03815</v>
      </c>
      <c r="AJ2" s="61">
        <v>1042.5148999999999</v>
      </c>
      <c r="AK2" s="61">
        <v>4232.2494999999999</v>
      </c>
      <c r="AL2" s="61">
        <v>67.556389999999993</v>
      </c>
      <c r="AM2" s="61">
        <v>3344.5646999999999</v>
      </c>
      <c r="AN2" s="61">
        <v>139.42867000000001</v>
      </c>
      <c r="AO2" s="61">
        <v>13.578016</v>
      </c>
      <c r="AP2" s="61">
        <v>11.220801</v>
      </c>
      <c r="AQ2" s="61">
        <v>2.3572145</v>
      </c>
      <c r="AR2" s="61">
        <v>8.1350730000000002</v>
      </c>
      <c r="AS2" s="61">
        <v>917.1037</v>
      </c>
      <c r="AT2" s="61">
        <v>8.3454719999999996E-3</v>
      </c>
      <c r="AU2" s="61">
        <v>2.8280859999999999</v>
      </c>
      <c r="AV2" s="61">
        <v>118.54291000000001</v>
      </c>
      <c r="AW2" s="61">
        <v>56.476143</v>
      </c>
      <c r="AX2" s="61">
        <v>0.13892673999999999</v>
      </c>
      <c r="AY2" s="61">
        <v>0.42106306999999998</v>
      </c>
      <c r="AZ2" s="61">
        <v>230.3485</v>
      </c>
      <c r="BA2" s="61">
        <v>36.121160000000003</v>
      </c>
      <c r="BB2" s="61">
        <v>8.3993260000000003</v>
      </c>
      <c r="BC2" s="61">
        <v>10.658550999999999</v>
      </c>
      <c r="BD2" s="61">
        <v>17.038516999999999</v>
      </c>
      <c r="BE2" s="61">
        <v>1.6415986</v>
      </c>
      <c r="BF2" s="61">
        <v>8.8647650000000002</v>
      </c>
      <c r="BG2" s="61">
        <v>1.1518281E-3</v>
      </c>
      <c r="BH2" s="61">
        <v>3.5639420000000001E-3</v>
      </c>
      <c r="BI2" s="61">
        <v>4.1729159999999996E-3</v>
      </c>
      <c r="BJ2" s="61">
        <v>5.1616509999999997E-2</v>
      </c>
      <c r="BK2" s="61">
        <v>8.8602166000000004E-5</v>
      </c>
      <c r="BL2" s="61">
        <v>0.27224934000000001</v>
      </c>
      <c r="BM2" s="61">
        <v>2.327798</v>
      </c>
      <c r="BN2" s="61">
        <v>0.71483403000000001</v>
      </c>
      <c r="BO2" s="61">
        <v>41.300815999999998</v>
      </c>
      <c r="BP2" s="61">
        <v>6.9180950000000001</v>
      </c>
      <c r="BQ2" s="61">
        <v>14.519883999999999</v>
      </c>
      <c r="BR2" s="61">
        <v>54.989550000000001</v>
      </c>
      <c r="BS2" s="61">
        <v>22.393263000000001</v>
      </c>
      <c r="BT2" s="61">
        <v>9.2623709999999999</v>
      </c>
      <c r="BU2" s="61">
        <v>0.28551706999999998</v>
      </c>
      <c r="BV2" s="61">
        <v>2.0433989999999999E-2</v>
      </c>
      <c r="BW2" s="61">
        <v>0.63689629999999997</v>
      </c>
      <c r="BX2" s="61">
        <v>0.86738163000000001</v>
      </c>
      <c r="BY2" s="61">
        <v>8.9763490000000001E-2</v>
      </c>
      <c r="BZ2" s="61">
        <v>9.0596725999999997E-4</v>
      </c>
      <c r="CA2" s="61">
        <v>0.73333097000000003</v>
      </c>
      <c r="CB2" s="61">
        <v>1.7086404999999999E-3</v>
      </c>
      <c r="CC2" s="61">
        <v>8.4731119999999993E-2</v>
      </c>
      <c r="CD2" s="61">
        <v>0.48545536</v>
      </c>
      <c r="CE2" s="61">
        <v>0.12728724</v>
      </c>
      <c r="CF2" s="61">
        <v>0.24774271</v>
      </c>
      <c r="CG2" s="61">
        <v>0</v>
      </c>
      <c r="CH2" s="61">
        <v>2.9126748000000001E-2</v>
      </c>
      <c r="CI2" s="61">
        <v>6.3704499999999997E-3</v>
      </c>
      <c r="CJ2" s="61">
        <v>0.98477049999999999</v>
      </c>
      <c r="CK2" s="61">
        <v>3.0177855999999999E-2</v>
      </c>
      <c r="CL2" s="61">
        <v>2.4034770000000001</v>
      </c>
      <c r="CM2" s="61">
        <v>2.2560248000000001</v>
      </c>
      <c r="CN2" s="61">
        <v>1964.5130999999999</v>
      </c>
      <c r="CO2" s="61">
        <v>3560.5192999999999</v>
      </c>
      <c r="CP2" s="61">
        <v>2561.2507000000001</v>
      </c>
      <c r="CQ2" s="61">
        <v>679.23724000000004</v>
      </c>
      <c r="CR2" s="61">
        <v>419.52940000000001</v>
      </c>
      <c r="CS2" s="61">
        <v>199.64552</v>
      </c>
      <c r="CT2" s="61">
        <v>2118.8552</v>
      </c>
      <c r="CU2" s="61">
        <v>1399.4994999999999</v>
      </c>
      <c r="CV2" s="61">
        <v>618.1354</v>
      </c>
      <c r="CW2" s="61">
        <v>1648.9646</v>
      </c>
      <c r="CX2" s="61">
        <v>502.92759999999998</v>
      </c>
      <c r="CY2" s="61">
        <v>2245.4475000000002</v>
      </c>
      <c r="CZ2" s="61">
        <v>1289.1395</v>
      </c>
      <c r="DA2" s="61">
        <v>3439.6487000000002</v>
      </c>
      <c r="DB2" s="61">
        <v>2723.7260000000001</v>
      </c>
      <c r="DC2" s="61">
        <v>5509.6220000000003</v>
      </c>
      <c r="DD2" s="61">
        <v>8686.8629999999994</v>
      </c>
      <c r="DE2" s="61">
        <v>1985.1521</v>
      </c>
      <c r="DF2" s="61">
        <v>2852.4137999999998</v>
      </c>
      <c r="DG2" s="61">
        <v>2073.9739</v>
      </c>
      <c r="DH2" s="61">
        <v>47.2483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36.121160000000003</v>
      </c>
      <c r="B6">
        <f>BB2</f>
        <v>8.3993260000000003</v>
      </c>
      <c r="C6">
        <f>BC2</f>
        <v>10.658550999999999</v>
      </c>
      <c r="D6">
        <f>BD2</f>
        <v>17.038516999999999</v>
      </c>
    </row>
    <row r="7" spans="1:113" x14ac:dyDescent="0.3">
      <c r="B7">
        <f>ROUND(B6/MAX($B$6,$C$6,$D$6),1)</f>
        <v>0.5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20194</v>
      </c>
      <c r="C2" s="56">
        <f ca="1">YEAR(TODAY())-YEAR(B2)+IF(TODAY()&gt;=DATE(YEAR(TODAY()),MONTH(B2),DAY(B2)),0,-1)</f>
        <v>66</v>
      </c>
      <c r="E2" s="52">
        <v>159.4</v>
      </c>
      <c r="F2" s="53" t="s">
        <v>39</v>
      </c>
      <c r="G2" s="52">
        <v>63.2</v>
      </c>
      <c r="H2" s="51" t="s">
        <v>41</v>
      </c>
      <c r="I2" s="72">
        <f>ROUND(G3/E3^2,1)</f>
        <v>24.9</v>
      </c>
    </row>
    <row r="3" spans="1:9" x14ac:dyDescent="0.3">
      <c r="E3" s="51">
        <f>E2/100</f>
        <v>1.5940000000000001</v>
      </c>
      <c r="F3" s="51" t="s">
        <v>40</v>
      </c>
      <c r="G3" s="51">
        <f>G2</f>
        <v>63.2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44539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심효식, ID : H1901013)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09일 10:35:50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44539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159.4</v>
      </c>
      <c r="L12" s="129"/>
      <c r="M12" s="122">
        <f>'개인정보 및 신체계측 입력'!G2</f>
        <v>63.2</v>
      </c>
      <c r="N12" s="123"/>
      <c r="O12" s="118" t="s">
        <v>271</v>
      </c>
      <c r="P12" s="112"/>
      <c r="Q12" s="115">
        <f>'개인정보 및 신체계측 입력'!I2</f>
        <v>24.9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심효식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72.953999999999994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11.699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15.346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12.9</v>
      </c>
      <c r="L72" s="36" t="s">
        <v>53</v>
      </c>
      <c r="M72" s="36">
        <f>ROUND('DRIs DATA'!K8,1)</f>
        <v>5.7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74.37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163.22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147.34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94.34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60.09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282.14999999999998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135.78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2021-12-09T01:46:50Z</dcterms:modified>
</cp:coreProperties>
</file>