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 (5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<sst xmlns="http://schemas.openxmlformats.org/spreadsheetml/2006/main" count="692" uniqueCount="347">
  <si>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</si>
  <si>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</si>
  <si>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</si>
  <si>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</si>
  <si>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</si>
  <si>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</si>
  <si>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</si>
  <si>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</si>
  <si>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</si>
  <si>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</si>
  <si>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</si>
  <si>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</si>
  <si>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</si>
  <si>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</si>
  <si>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</si>
  <si>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</si>
  <si>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</si>
  <si>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</si>
  <si>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</si>
  <si>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</si>
  <si>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</si>
  <si>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</si>
  <si>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</si>
  <si>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</si>
  <si>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</si>
  <si>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</si>
  <si>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</si>
  <si>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</si>
  <si>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</si>
  <si>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</si>
  <si>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</si>
  <si>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</si>
  <si>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</si>
  <si>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</si>
  <si>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</si>
  <si>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</si>
  <si>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</si>
  <si>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</si>
  <si>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</si>
  <si>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</si>
  <si>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</si>
  <si>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</si>
  <si>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</si>
  <si>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</si>
  <si>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</si>
  <si>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</si>
  <si>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</si>
  <si>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</si>
  <si>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</si>
  <si>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</si>
  <si>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</si>
  <si>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</si>
  <si>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</si>
  <si>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</si>
  <si>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</si>
  <si>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</si>
  <si>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</si>
  <si>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</si>
  <si>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</si>
  <si>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</si>
  <si>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</si>
  <si>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</si>
  <si>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</si>
  <si>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</si>
  <si>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</si>
  <si>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</si>
  <si>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</si>
  <si>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</si>
  <si>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</si>
  <si>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</si>
  <si>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</si>
  <si>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</si>
  <si>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</si>
  <si>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</si>
  <si>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</si>
  <si>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</si>
  <si>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</si>
  <si>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</si>
  <si>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</si>
  <si>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</si>
  <si>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</si>
  <si>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</si>
  <si>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</si>
  <si>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</si>
  <si>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</si>
  <si>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</si>
  <si>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</si>
  <si>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</si>
  <si>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</si>
  <si>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</si>
  <si>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</si>
  <si>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</si>
  <si>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</si>
  <si>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</si>
  <si>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</si>
  <si>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</si>
  <si>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</si>
  <si>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</si>
  <si>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</si>
  <si>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</si>
  <si>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</si>
  <si>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</si>
  <si>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</si>
  <si>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</si>
  <si>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</si>
  <si>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</si>
  <si>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</si>
  <si>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</si>
  <si>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</si>
  <si>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</si>
  <si>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</si>
  <si>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</si>
  <si>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</si>
  <si>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</si>
  <si>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</si>
  <si>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</si>
  <si>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</si>
  <si>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</si>
  <si>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</si>
  <si>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</si>
  <si>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</si>
  <si>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</si>
  <si>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</si>
  <si>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</si>
  <si>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</si>
  <si>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</si>
  <si>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</si>
  <si>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</si>
  <si>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</si>
  <si>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</si>
  <si>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</si>
  <si>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</si>
  <si>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</si>
  <si>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</si>
  <si>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</si>
  <si>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</si>
  <si>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</si>
  <si>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</si>
  <si>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</si>
  <si>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</si>
  <si>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</si>
  <si>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</si>
  <si>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</si>
  <si>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</si>
  <si>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</si>
  <si>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</si>
  <si>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</si>
  <si>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</si>
  <si>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</si>
  <si>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</si>
  <si>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</si>
  <si>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</si>
  <si>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</si>
  <si>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</si>
  <si>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</si>
  <si>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</si>
  <si>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</si>
  <si>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</si>
  <si>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</si>
  <si>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</si>
  <si>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</si>
  <si>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</si>
  <si>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</si>
  <si>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</si>
  <si>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</si>
  <si>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</si>
  <si>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</si>
  <si>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</si>
  <si>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</si>
  <si>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</si>
  <si>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</si>
  <si>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</si>
  <si>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</si>
  <si>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</si>
  <si>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</si>
  <si>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</si>
  <si>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</si>
  <si>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</si>
  <si>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</si>
  <si>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</si>
  <si>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</si>
  <si>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</si>
  <si>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</si>
  <si>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</si>
  <si>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</si>
  <si>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</si>
  <si>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</si>
  <si>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</si>
  <si>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</si>
  <si>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</si>
  <si>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</si>
  <si>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</si>
  <si>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</si>
  <si>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</si>
  <si>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</si>
  <si>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</si>
  <si>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</si>
  <si>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</si>
  <si>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</si>
  <si>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</si>
  <si>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</si>
  <si>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</si>
  <si>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</si>
  <si>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</si>
  <si>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</si>
  <si>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</si>
  <si>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</si>
  <si>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</si>
  <si>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</si>
  <si>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</si>
  <si>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</si>
  <si>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</si>
  <si>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</si>
  <si>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</si>
  <si>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</si>
  <si>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</si>
  <si>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</si>
  <si>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</si>
  <si>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</si>
  <si>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</si>
  <si>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</si>
  <si>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</si>
  <si>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</si>
  <si>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</si>
  <si>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</si>
  <si>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</si>
  <si>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</si>
  <si>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</si>
  <si>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</si>
  <si>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</si>
  <si>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</si>
  <si>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</si>
  <si>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</si>
  <si>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</si>
  <si>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</si>
  <si>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</si>
  <si>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</si>
  <si>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</si>
  <si>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</si>
  <si>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</si>
  <si>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</si>
  <si>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</si>
  <si>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</si>
  <si>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</si>
  <si>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</si>
  <si>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</si>
  <si>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</si>
  <si>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</si>
  <si>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</si>
  <si>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</si>
  <si>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</si>
  <si>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</si>
  <si>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</si>
  <si>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</si>
  <si>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</si>
  <si>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</si>
  <si>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</si>
  <si>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</si>
  <si>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</si>
  <si>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</si>
  <si>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</si>
  <si>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</si>
  <si>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</si>
  <si>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</si>
  <si>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</si>
  <si>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</si>
  <si>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</si>
  <si>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</si>
  <si>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</si>
  <si>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</si>
  <si>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</si>
  <si>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</si>
  <si>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</si>
  <si>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</si>
  <si>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</si>
  <si>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</si>
  <si>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출력시각</t>
    <phoneticPr fontId="1" type="noConversion"/>
  </si>
  <si>
    <t>에너지(kcal)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</si>
  <si>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</si>
  <si>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</si>
  <si>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</si>
  <si>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</si>
  <si>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</si>
  <si>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</si>
  <si>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</si>
  <si>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</si>
  <si>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</si>
  <si>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</si>
  <si>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</si>
  <si>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</si>
  <si>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</si>
  <si>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</si>
  <si>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</si>
  <si>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</si>
  <si>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</si>
  <si>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</si>
  <si>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</si>
  <si>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</si>
  <si>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</si>
  <si>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니아신</t>
    <phoneticPr fontId="1" type="noConversion"/>
  </si>
  <si>
    <t>비타민B6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</si>
  <si>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</si>
  <si>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</si>
  <si>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</si>
  <si>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</si>
  <si>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</si>
  <si>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</si>
  <si>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</si>
  <si>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</si>
  <si>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</si>
  <si>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</si>
  <si>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</si>
  <si>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</si>
  <si>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</si>
  <si>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</si>
  <si>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</si>
  <si>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</si>
  <si>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</si>
  <si>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</si>
  <si>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몰리브덴(ug/일)</t>
    <phoneticPr fontId="1" type="noConversion"/>
  </si>
  <si>
    <t>크롬(ug/일)</t>
    <phoneticPr fontId="1" type="noConversion"/>
  </si>
  <si>
    <t>F</t>
  </si>
  <si>
    <t>섭취량</t>
    <phoneticPr fontId="1" type="noConversion"/>
  </si>
  <si>
    <t>권장섭취량</t>
    <phoneticPr fontId="1" type="noConversion"/>
  </si>
  <si>
    <t>정보</t>
    <phoneticPr fontId="1" type="noConversion"/>
  </si>
  <si>
    <t>(설문지 : FFQ 95문항 설문지, 사용자 : 오복희, ID : H1901014)</t>
  </si>
  <si>
    <t>2021년 12월 09일 10:36:47</t>
  </si>
  <si>
    <t>다량영양소</t>
    <phoneticPr fontId="1" type="noConversion"/>
  </si>
  <si>
    <t>열량영양소</t>
    <phoneticPr fontId="1" type="noConversion"/>
  </si>
  <si>
    <t>불포화지방산</t>
    <phoneticPr fontId="1" type="noConversion"/>
  </si>
  <si>
    <t>n-6불포화</t>
    <phoneticPr fontId="1" type="noConversion"/>
  </si>
  <si>
    <t>섭취량</t>
    <phoneticPr fontId="1" type="noConversion"/>
  </si>
  <si>
    <t>에너지(kcal)</t>
    <phoneticPr fontId="1" type="noConversion"/>
  </si>
  <si>
    <t>단백질(g/일)</t>
    <phoneticPr fontId="1" type="noConversion"/>
  </si>
  <si>
    <t>식이섬유(g/일)</t>
    <phoneticPr fontId="1" type="noConversion"/>
  </si>
  <si>
    <t>섭취비율</t>
    <phoneticPr fontId="1" type="noConversion"/>
  </si>
  <si>
    <t>권장섭취량</t>
    <phoneticPr fontId="1" type="noConversion"/>
  </si>
  <si>
    <t>리보플라빈</t>
    <phoneticPr fontId="1" type="noConversion"/>
  </si>
  <si>
    <t>엽산</t>
    <phoneticPr fontId="1" type="noConversion"/>
  </si>
  <si>
    <t>평균필요량</t>
    <phoneticPr fontId="1" type="noConversion"/>
  </si>
  <si>
    <t>상한섭취량</t>
    <phoneticPr fontId="1" type="noConversion"/>
  </si>
  <si>
    <t>철</t>
    <phoneticPr fontId="1" type="noConversion"/>
  </si>
  <si>
    <t>충분섭취량</t>
    <phoneticPr fontId="1" type="noConversion"/>
  </si>
  <si>
    <t>섭취량</t>
    <phoneticPr fontId="1" type="noConversion"/>
  </si>
  <si>
    <t>구리(ug/일)</t>
    <phoneticPr fontId="1" type="noConversion"/>
  </si>
  <si>
    <t>H1901014</t>
  </si>
  <si>
    <t>오복희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</si>
</sst>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78.999120000000005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877432"/>
        <c:axId val="519873512"/>
      </c:barChart>
      <c:catAx>
        <c:axId val="519877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873512"/>
        <c:crosses val="autoZero"/>
        <c:auto val="1"/>
        <c:lblAlgn val="ctr"/>
        <c:lblOffset val="100"/>
        <c:noMultiLvlLbl val="0"/>
      </c:catAx>
      <c:valAx>
        <c:axId val="519873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877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4.1773404999999997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884096"/>
        <c:axId val="519881352"/>
      </c:barChart>
      <c:catAx>
        <c:axId val="519884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881352"/>
        <c:crosses val="autoZero"/>
        <c:auto val="1"/>
        <c:lblAlgn val="ctr"/>
        <c:lblOffset val="100"/>
        <c:noMultiLvlLbl val="0"/>
      </c:catAx>
      <c:valAx>
        <c:axId val="519881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884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5.3629192999999997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882136"/>
        <c:axId val="519882528"/>
      </c:barChart>
      <c:catAx>
        <c:axId val="519882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882528"/>
        <c:crosses val="autoZero"/>
        <c:auto val="1"/>
        <c:lblAlgn val="ctr"/>
        <c:lblOffset val="100"/>
        <c:noMultiLvlLbl val="0"/>
      </c:catAx>
      <c:valAx>
        <c:axId val="519882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882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1354.2488000000001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737328"/>
        <c:axId val="624795704"/>
      </c:barChart>
      <c:catAx>
        <c:axId val="525737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795704"/>
        <c:crosses val="autoZero"/>
        <c:auto val="1"/>
        <c:lblAlgn val="ctr"/>
        <c:lblOffset val="100"/>
        <c:noMultiLvlLbl val="0"/>
      </c:catAx>
      <c:valAx>
        <c:axId val="624795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737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4271.9336000000003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4797664"/>
        <c:axId val="624796488"/>
      </c:barChart>
      <c:catAx>
        <c:axId val="624797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796488"/>
        <c:crosses val="autoZero"/>
        <c:auto val="1"/>
        <c:lblAlgn val="ctr"/>
        <c:lblOffset val="100"/>
        <c:noMultiLvlLbl val="0"/>
      </c:catAx>
      <c:valAx>
        <c:axId val="62479648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797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145.72730999999999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4798840"/>
        <c:axId val="624798056"/>
      </c:barChart>
      <c:catAx>
        <c:axId val="624798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798056"/>
        <c:crosses val="autoZero"/>
        <c:auto val="1"/>
        <c:lblAlgn val="ctr"/>
        <c:lblOffset val="100"/>
        <c:noMultiLvlLbl val="0"/>
      </c:catAx>
      <c:valAx>
        <c:axId val="624798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798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142.36405999999999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4798448"/>
        <c:axId val="624785512"/>
      </c:barChart>
      <c:catAx>
        <c:axId val="624798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785512"/>
        <c:crosses val="autoZero"/>
        <c:auto val="1"/>
        <c:lblAlgn val="ctr"/>
        <c:lblOffset val="100"/>
        <c:noMultiLvlLbl val="0"/>
      </c:catAx>
      <c:valAx>
        <c:axId val="624785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798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12.333513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4787080"/>
        <c:axId val="624791784"/>
      </c:barChart>
      <c:catAx>
        <c:axId val="624787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791784"/>
        <c:crosses val="autoZero"/>
        <c:auto val="1"/>
        <c:lblAlgn val="ctr"/>
        <c:lblOffset val="100"/>
        <c:noMultiLvlLbl val="0"/>
      </c:catAx>
      <c:valAx>
        <c:axId val="624791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787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999.62080000000003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4792176"/>
        <c:axId val="624795312"/>
      </c:barChart>
      <c:catAx>
        <c:axId val="624792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795312"/>
        <c:crosses val="autoZero"/>
        <c:auto val="1"/>
        <c:lblAlgn val="ctr"/>
        <c:lblOffset val="100"/>
        <c:noMultiLvlLbl val="0"/>
      </c:catAx>
      <c:valAx>
        <c:axId val="62479531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792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4.1541807E-2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4790608"/>
        <c:axId val="624794136"/>
      </c:barChart>
      <c:catAx>
        <c:axId val="624790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794136"/>
        <c:crosses val="autoZero"/>
        <c:auto val="1"/>
        <c:lblAlgn val="ctr"/>
        <c:lblOffset val="100"/>
        <c:noMultiLvlLbl val="0"/>
      </c:catAx>
      <c:valAx>
        <c:axId val="624794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790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3.6610336000000001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4792568"/>
        <c:axId val="624783552"/>
      </c:barChart>
      <c:catAx>
        <c:axId val="624792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783552"/>
        <c:crosses val="autoZero"/>
        <c:auto val="1"/>
        <c:lblAlgn val="ctr"/>
        <c:lblOffset val="100"/>
        <c:noMultiLvlLbl val="0"/>
      </c:catAx>
      <c:valAx>
        <c:axId val="6247835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792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33.233420000000002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870768"/>
        <c:axId val="519868416"/>
      </c:barChart>
      <c:catAx>
        <c:axId val="51987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868416"/>
        <c:crosses val="autoZero"/>
        <c:auto val="1"/>
        <c:lblAlgn val="ctr"/>
        <c:lblOffset val="100"/>
        <c:noMultiLvlLbl val="0"/>
      </c:catAx>
      <c:valAx>
        <c:axId val="5198684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87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221.47018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4788256"/>
        <c:axId val="624792960"/>
      </c:barChart>
      <c:catAx>
        <c:axId val="624788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792960"/>
        <c:crosses val="autoZero"/>
        <c:auto val="1"/>
        <c:lblAlgn val="ctr"/>
        <c:lblOffset val="100"/>
        <c:noMultiLvlLbl val="0"/>
      </c:catAx>
      <c:valAx>
        <c:axId val="624792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788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96.108720000000005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4793744"/>
        <c:axId val="624794920"/>
      </c:barChart>
      <c:catAx>
        <c:axId val="624793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794920"/>
        <c:crosses val="autoZero"/>
        <c:auto val="1"/>
        <c:lblAlgn val="ctr"/>
        <c:lblOffset val="100"/>
        <c:noMultiLvlLbl val="0"/>
      </c:catAx>
      <c:valAx>
        <c:axId val="624794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793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9.0090000000000003</c:v>
                </c:pt>
                <c:pt idx="1">
                  <c:v>17.667000000000002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24783944"/>
        <c:axId val="624784336"/>
      </c:barChart>
      <c:catAx>
        <c:axId val="624783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784336"/>
        <c:crosses val="autoZero"/>
        <c:auto val="1"/>
        <c:lblAlgn val="ctr"/>
        <c:lblOffset val="100"/>
        <c:noMultiLvlLbl val="0"/>
      </c:catAx>
      <c:valAx>
        <c:axId val="624784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783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13.01568</c:v>
                </c:pt>
                <c:pt idx="1">
                  <c:v>16.685928000000001</c:v>
                </c:pt>
                <c:pt idx="2">
                  <c:v>15.528615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622.34630000000004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4785120"/>
        <c:axId val="624786296"/>
      </c:barChart>
      <c:catAx>
        <c:axId val="624785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786296"/>
        <c:crosses val="autoZero"/>
        <c:auto val="1"/>
        <c:lblAlgn val="ctr"/>
        <c:lblOffset val="100"/>
        <c:noMultiLvlLbl val="0"/>
      </c:catAx>
      <c:valAx>
        <c:axId val="6247862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785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27.641691000000002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4786688"/>
        <c:axId val="624788648"/>
      </c:barChart>
      <c:catAx>
        <c:axId val="624786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788648"/>
        <c:crosses val="autoZero"/>
        <c:auto val="1"/>
        <c:lblAlgn val="ctr"/>
        <c:lblOffset val="100"/>
        <c:noMultiLvlLbl val="0"/>
      </c:catAx>
      <c:valAx>
        <c:axId val="624788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786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73.311999999999998</c:v>
                </c:pt>
                <c:pt idx="1">
                  <c:v>10.257</c:v>
                </c:pt>
                <c:pt idx="2">
                  <c:v>16.431000000000001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24789432"/>
        <c:axId val="624789824"/>
      </c:barChart>
      <c:catAx>
        <c:axId val="624789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789824"/>
        <c:crosses val="autoZero"/>
        <c:auto val="1"/>
        <c:lblAlgn val="ctr"/>
        <c:lblOffset val="100"/>
        <c:noMultiLvlLbl val="0"/>
      </c:catAx>
      <c:valAx>
        <c:axId val="624789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789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2180.4016000000001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790000"/>
        <c:axId val="529786080"/>
      </c:barChart>
      <c:catAx>
        <c:axId val="529790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786080"/>
        <c:crosses val="autoZero"/>
        <c:auto val="1"/>
        <c:lblAlgn val="ctr"/>
        <c:lblOffset val="100"/>
        <c:noMultiLvlLbl val="0"/>
      </c:catAx>
      <c:valAx>
        <c:axId val="5297860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790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184.03378000000001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793136"/>
        <c:axId val="529795488"/>
      </c:barChart>
      <c:catAx>
        <c:axId val="529793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795488"/>
        <c:crosses val="autoZero"/>
        <c:auto val="1"/>
        <c:lblAlgn val="ctr"/>
        <c:lblOffset val="100"/>
        <c:noMultiLvlLbl val="0"/>
      </c:catAx>
      <c:valAx>
        <c:axId val="5297954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793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565.52715999999998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793528"/>
        <c:axId val="529792352"/>
      </c:barChart>
      <c:catAx>
        <c:axId val="529793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792352"/>
        <c:crosses val="autoZero"/>
        <c:auto val="1"/>
        <c:lblAlgn val="ctr"/>
        <c:lblOffset val="100"/>
        <c:noMultiLvlLbl val="0"/>
      </c:catAx>
      <c:valAx>
        <c:axId val="529792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793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5.82707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874688"/>
        <c:axId val="519869592"/>
      </c:barChart>
      <c:catAx>
        <c:axId val="519874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869592"/>
        <c:crosses val="autoZero"/>
        <c:auto val="1"/>
        <c:lblAlgn val="ctr"/>
        <c:lblOffset val="100"/>
        <c:noMultiLvlLbl val="0"/>
      </c:catAx>
      <c:valAx>
        <c:axId val="519869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874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6861.2704999999996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791176"/>
        <c:axId val="529794312"/>
      </c:barChart>
      <c:catAx>
        <c:axId val="529791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794312"/>
        <c:crosses val="autoZero"/>
        <c:auto val="1"/>
        <c:lblAlgn val="ctr"/>
        <c:lblOffset val="100"/>
        <c:noMultiLvlLbl val="0"/>
      </c:catAx>
      <c:valAx>
        <c:axId val="529794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791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17.755362000000002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789608"/>
        <c:axId val="529789216"/>
      </c:barChart>
      <c:catAx>
        <c:axId val="529789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789216"/>
        <c:crosses val="autoZero"/>
        <c:auto val="1"/>
        <c:lblAlgn val="ctr"/>
        <c:lblOffset val="100"/>
        <c:noMultiLvlLbl val="0"/>
      </c:catAx>
      <c:valAx>
        <c:axId val="529789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789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3.562754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790392"/>
        <c:axId val="529794704"/>
      </c:barChart>
      <c:catAx>
        <c:axId val="529790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794704"/>
        <c:crosses val="autoZero"/>
        <c:auto val="1"/>
        <c:lblAlgn val="ctr"/>
        <c:lblOffset val="100"/>
        <c:noMultiLvlLbl val="0"/>
      </c:catAx>
      <c:valAx>
        <c:axId val="529794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790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319.65089999999998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879784"/>
        <c:axId val="519876256"/>
      </c:barChart>
      <c:catAx>
        <c:axId val="519879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876256"/>
        <c:crosses val="autoZero"/>
        <c:auto val="1"/>
        <c:lblAlgn val="ctr"/>
        <c:lblOffset val="100"/>
        <c:noMultiLvlLbl val="0"/>
      </c:catAx>
      <c:valAx>
        <c:axId val="519876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879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1.8354634000000001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876648"/>
        <c:axId val="519872728"/>
      </c:barChart>
      <c:catAx>
        <c:axId val="519876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872728"/>
        <c:crosses val="autoZero"/>
        <c:auto val="1"/>
        <c:lblAlgn val="ctr"/>
        <c:lblOffset val="100"/>
        <c:noMultiLvlLbl val="0"/>
      </c:catAx>
      <c:valAx>
        <c:axId val="519872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876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19.628409999999999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877824"/>
        <c:axId val="519873120"/>
      </c:barChart>
      <c:catAx>
        <c:axId val="519877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873120"/>
        <c:crosses val="autoZero"/>
        <c:auto val="1"/>
        <c:lblAlgn val="ctr"/>
        <c:lblOffset val="100"/>
        <c:noMultiLvlLbl val="0"/>
      </c:catAx>
      <c:valAx>
        <c:axId val="519873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877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3.562754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880568"/>
        <c:axId val="519871160"/>
      </c:barChart>
      <c:catAx>
        <c:axId val="519880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871160"/>
        <c:crosses val="autoZero"/>
        <c:auto val="1"/>
        <c:lblAlgn val="ctr"/>
        <c:lblOffset val="100"/>
        <c:noMultiLvlLbl val="0"/>
      </c:catAx>
      <c:valAx>
        <c:axId val="51987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880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679.2165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879000"/>
        <c:axId val="519871552"/>
      </c:barChart>
      <c:catAx>
        <c:axId val="519879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871552"/>
        <c:crosses val="autoZero"/>
        <c:auto val="1"/>
        <c:lblAlgn val="ctr"/>
        <c:lblOffset val="100"/>
        <c:noMultiLvlLbl val="0"/>
      </c:catAx>
      <c:valAx>
        <c:axId val="519871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879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11.018739999999999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880960"/>
        <c:axId val="519882920"/>
      </c:barChart>
      <c:catAx>
        <c:axId val="519880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882920"/>
        <c:crosses val="autoZero"/>
        <c:auto val="1"/>
        <c:lblAlgn val="ctr"/>
        <c:lblOffset val="100"/>
        <c:noMultiLvlLbl val="0"/>
      </c:catAx>
      <c:valAx>
        <c:axId val="519882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880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오복희, ID : H1901014)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12월 09일 10:36:47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2180.4016000000001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78.999120000000005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33.233420000000002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73.311999999999998</v>
      </c>
      <c r="G8" s="59">
        <f>'DRIs DATA 입력'!G8</f>
        <v>10.257</v>
      </c>
      <c r="H8" s="59">
        <f>'DRIs DATA 입력'!H8</f>
        <v>16.431000000000001</v>
      </c>
      <c r="I8" s="46"/>
      <c r="J8" s="59" t="s">
        <v>216</v>
      </c>
      <c r="K8" s="59">
        <f>'DRIs DATA 입력'!K8</f>
        <v>9.0090000000000003</v>
      </c>
      <c r="L8" s="59">
        <f>'DRIs DATA 입력'!L8</f>
        <v>17.667000000000002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622.34630000000004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27.641691000000002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5.82707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319.65089999999998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184.03378000000001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1.9995339999999999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1.8354634000000001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19.628409999999999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3.562754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679.2165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11.018739999999999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4.1773404999999997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5.3629192999999997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565.52715999999998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1354.2488000000001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6861.2704999999996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4271.9336000000003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145.72730999999999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142.36405999999999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17.755362000000002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12.333513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999.62080000000003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4.1541807E-2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3.6610336000000001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221.47018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96.108720000000005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52" sqref="J52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324</v>
      </c>
      <c r="B1" s="61" t="s">
        <v>325</v>
      </c>
      <c r="G1" s="62" t="s">
        <v>276</v>
      </c>
      <c r="H1" s="61" t="s">
        <v>326</v>
      </c>
    </row>
    <row r="3" spans="1:27" x14ac:dyDescent="0.3">
      <c r="A3" s="71" t="s">
        <v>327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277</v>
      </c>
      <c r="B4" s="69"/>
      <c r="C4" s="69"/>
      <c r="E4" s="66" t="s">
        <v>328</v>
      </c>
      <c r="F4" s="67"/>
      <c r="G4" s="67"/>
      <c r="H4" s="68"/>
      <c r="J4" s="66" t="s">
        <v>329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278</v>
      </c>
      <c r="V4" s="69"/>
      <c r="W4" s="69"/>
      <c r="X4" s="69"/>
      <c r="Y4" s="69"/>
      <c r="Z4" s="69"/>
    </row>
    <row r="5" spans="1:27" x14ac:dyDescent="0.3">
      <c r="A5" s="65"/>
      <c r="B5" s="65" t="s">
        <v>279</v>
      </c>
      <c r="C5" s="65" t="s">
        <v>280</v>
      </c>
      <c r="E5" s="65"/>
      <c r="F5" s="65" t="s">
        <v>50</v>
      </c>
      <c r="G5" s="65" t="s">
        <v>281</v>
      </c>
      <c r="H5" s="65" t="s">
        <v>46</v>
      </c>
      <c r="J5" s="65"/>
      <c r="K5" s="65" t="s">
        <v>282</v>
      </c>
      <c r="L5" s="65" t="s">
        <v>330</v>
      </c>
      <c r="N5" s="65"/>
      <c r="O5" s="65" t="s">
        <v>283</v>
      </c>
      <c r="P5" s="65" t="s">
        <v>323</v>
      </c>
      <c r="Q5" s="65" t="s">
        <v>285</v>
      </c>
      <c r="R5" s="65" t="s">
        <v>286</v>
      </c>
      <c r="S5" s="65" t="s">
        <v>331</v>
      </c>
      <c r="U5" s="65"/>
      <c r="V5" s="65" t="s">
        <v>283</v>
      </c>
      <c r="W5" s="65" t="s">
        <v>284</v>
      </c>
      <c r="X5" s="65" t="s">
        <v>285</v>
      </c>
      <c r="Y5" s="65" t="s">
        <v>286</v>
      </c>
      <c r="Z5" s="65" t="s">
        <v>322</v>
      </c>
    </row>
    <row r="6" spans="1:27" x14ac:dyDescent="0.3">
      <c r="A6" s="65" t="s">
        <v>332</v>
      </c>
      <c r="B6" s="65">
        <v>1800</v>
      </c>
      <c r="C6" s="65">
        <v>2180.4016000000001</v>
      </c>
      <c r="E6" s="65" t="s">
        <v>287</v>
      </c>
      <c r="F6" s="65">
        <v>55</v>
      </c>
      <c r="G6" s="65">
        <v>15</v>
      </c>
      <c r="H6" s="65">
        <v>7</v>
      </c>
      <c r="J6" s="65" t="s">
        <v>287</v>
      </c>
      <c r="K6" s="65">
        <v>0.1</v>
      </c>
      <c r="L6" s="65">
        <v>4</v>
      </c>
      <c r="N6" s="65" t="s">
        <v>333</v>
      </c>
      <c r="O6" s="65">
        <v>40</v>
      </c>
      <c r="P6" s="65">
        <v>50</v>
      </c>
      <c r="Q6" s="65">
        <v>0</v>
      </c>
      <c r="R6" s="65">
        <v>0</v>
      </c>
      <c r="S6" s="65">
        <v>78.999120000000005</v>
      </c>
      <c r="U6" s="65" t="s">
        <v>334</v>
      </c>
      <c r="V6" s="65">
        <v>0</v>
      </c>
      <c r="W6" s="65">
        <v>0</v>
      </c>
      <c r="X6" s="65">
        <v>20</v>
      </c>
      <c r="Y6" s="65">
        <v>0</v>
      </c>
      <c r="Z6" s="65">
        <v>33.233420000000002</v>
      </c>
    </row>
    <row r="7" spans="1:27" x14ac:dyDescent="0.3">
      <c r="E7" s="65" t="s">
        <v>288</v>
      </c>
      <c r="F7" s="65">
        <v>65</v>
      </c>
      <c r="G7" s="65">
        <v>30</v>
      </c>
      <c r="H7" s="65">
        <v>20</v>
      </c>
      <c r="J7" s="65" t="s">
        <v>288</v>
      </c>
      <c r="K7" s="65">
        <v>1</v>
      </c>
      <c r="L7" s="65">
        <v>10</v>
      </c>
    </row>
    <row r="8" spans="1:27" x14ac:dyDescent="0.3">
      <c r="E8" s="65" t="s">
        <v>335</v>
      </c>
      <c r="F8" s="65">
        <v>73.311999999999998</v>
      </c>
      <c r="G8" s="65">
        <v>10.257</v>
      </c>
      <c r="H8" s="65">
        <v>16.431000000000001</v>
      </c>
      <c r="J8" s="65" t="s">
        <v>289</v>
      </c>
      <c r="K8" s="65">
        <v>9.0090000000000003</v>
      </c>
      <c r="L8" s="65">
        <v>17.667000000000002</v>
      </c>
    </row>
    <row r="13" spans="1:27" x14ac:dyDescent="0.3">
      <c r="A13" s="70" t="s">
        <v>290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291</v>
      </c>
      <c r="B14" s="69"/>
      <c r="C14" s="69"/>
      <c r="D14" s="69"/>
      <c r="E14" s="69"/>
      <c r="F14" s="69"/>
      <c r="H14" s="69" t="s">
        <v>292</v>
      </c>
      <c r="I14" s="69"/>
      <c r="J14" s="69"/>
      <c r="K14" s="69"/>
      <c r="L14" s="69"/>
      <c r="M14" s="69"/>
      <c r="O14" s="69" t="s">
        <v>293</v>
      </c>
      <c r="P14" s="69"/>
      <c r="Q14" s="69"/>
      <c r="R14" s="69"/>
      <c r="S14" s="69"/>
      <c r="T14" s="69"/>
      <c r="V14" s="69" t="s">
        <v>294</v>
      </c>
      <c r="W14" s="69"/>
      <c r="X14" s="69"/>
      <c r="Y14" s="69"/>
      <c r="Z14" s="69"/>
      <c r="AA14" s="69"/>
    </row>
    <row r="15" spans="1:27" x14ac:dyDescent="0.3">
      <c r="A15" s="65"/>
      <c r="B15" s="65" t="s">
        <v>283</v>
      </c>
      <c r="C15" s="65" t="s">
        <v>284</v>
      </c>
      <c r="D15" s="65" t="s">
        <v>285</v>
      </c>
      <c r="E15" s="65" t="s">
        <v>286</v>
      </c>
      <c r="F15" s="65" t="s">
        <v>280</v>
      </c>
      <c r="H15" s="65"/>
      <c r="I15" s="65" t="s">
        <v>283</v>
      </c>
      <c r="J15" s="65" t="s">
        <v>284</v>
      </c>
      <c r="K15" s="65" t="s">
        <v>285</v>
      </c>
      <c r="L15" s="65" t="s">
        <v>286</v>
      </c>
      <c r="M15" s="65" t="s">
        <v>280</v>
      </c>
      <c r="O15" s="65"/>
      <c r="P15" s="65" t="s">
        <v>283</v>
      </c>
      <c r="Q15" s="65" t="s">
        <v>336</v>
      </c>
      <c r="R15" s="65" t="s">
        <v>285</v>
      </c>
      <c r="S15" s="65" t="s">
        <v>286</v>
      </c>
      <c r="T15" s="65" t="s">
        <v>280</v>
      </c>
      <c r="V15" s="65"/>
      <c r="W15" s="65" t="s">
        <v>283</v>
      </c>
      <c r="X15" s="65" t="s">
        <v>284</v>
      </c>
      <c r="Y15" s="65" t="s">
        <v>285</v>
      </c>
      <c r="Z15" s="65" t="s">
        <v>286</v>
      </c>
      <c r="AA15" s="65" t="s">
        <v>280</v>
      </c>
    </row>
    <row r="16" spans="1:27" x14ac:dyDescent="0.3">
      <c r="A16" s="65" t="s">
        <v>295</v>
      </c>
      <c r="B16" s="65">
        <v>430</v>
      </c>
      <c r="C16" s="65">
        <v>600</v>
      </c>
      <c r="D16" s="65">
        <v>0</v>
      </c>
      <c r="E16" s="65">
        <v>3000</v>
      </c>
      <c r="F16" s="65">
        <v>622.34630000000004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27.641691000000002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5.82707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319.65089999999998</v>
      </c>
    </row>
    <row r="23" spans="1:62" x14ac:dyDescent="0.3">
      <c r="A23" s="70" t="s">
        <v>296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297</v>
      </c>
      <c r="B24" s="69"/>
      <c r="C24" s="69"/>
      <c r="D24" s="69"/>
      <c r="E24" s="69"/>
      <c r="F24" s="69"/>
      <c r="H24" s="69" t="s">
        <v>298</v>
      </c>
      <c r="I24" s="69"/>
      <c r="J24" s="69"/>
      <c r="K24" s="69"/>
      <c r="L24" s="69"/>
      <c r="M24" s="69"/>
      <c r="O24" s="69" t="s">
        <v>337</v>
      </c>
      <c r="P24" s="69"/>
      <c r="Q24" s="69"/>
      <c r="R24" s="69"/>
      <c r="S24" s="69"/>
      <c r="T24" s="69"/>
      <c r="V24" s="69" t="s">
        <v>299</v>
      </c>
      <c r="W24" s="69"/>
      <c r="X24" s="69"/>
      <c r="Y24" s="69"/>
      <c r="Z24" s="69"/>
      <c r="AA24" s="69"/>
      <c r="AC24" s="69" t="s">
        <v>300</v>
      </c>
      <c r="AD24" s="69"/>
      <c r="AE24" s="69"/>
      <c r="AF24" s="69"/>
      <c r="AG24" s="69"/>
      <c r="AH24" s="69"/>
      <c r="AJ24" s="69" t="s">
        <v>338</v>
      </c>
      <c r="AK24" s="69"/>
      <c r="AL24" s="69"/>
      <c r="AM24" s="69"/>
      <c r="AN24" s="69"/>
      <c r="AO24" s="69"/>
      <c r="AQ24" s="69" t="s">
        <v>301</v>
      </c>
      <c r="AR24" s="69"/>
      <c r="AS24" s="69"/>
      <c r="AT24" s="69"/>
      <c r="AU24" s="69"/>
      <c r="AV24" s="69"/>
      <c r="AX24" s="69" t="s">
        <v>302</v>
      </c>
      <c r="AY24" s="69"/>
      <c r="AZ24" s="69"/>
      <c r="BA24" s="69"/>
      <c r="BB24" s="69"/>
      <c r="BC24" s="69"/>
      <c r="BE24" s="69" t="s">
        <v>303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283</v>
      </c>
      <c r="C25" s="65" t="s">
        <v>284</v>
      </c>
      <c r="D25" s="65" t="s">
        <v>285</v>
      </c>
      <c r="E25" s="65" t="s">
        <v>286</v>
      </c>
      <c r="F25" s="65" t="s">
        <v>280</v>
      </c>
      <c r="H25" s="65"/>
      <c r="I25" s="65" t="s">
        <v>283</v>
      </c>
      <c r="J25" s="65" t="s">
        <v>284</v>
      </c>
      <c r="K25" s="65" t="s">
        <v>285</v>
      </c>
      <c r="L25" s="65" t="s">
        <v>286</v>
      </c>
      <c r="M25" s="65" t="s">
        <v>280</v>
      </c>
      <c r="O25" s="65"/>
      <c r="P25" s="65" t="s">
        <v>283</v>
      </c>
      <c r="Q25" s="65" t="s">
        <v>284</v>
      </c>
      <c r="R25" s="65" t="s">
        <v>285</v>
      </c>
      <c r="S25" s="65" t="s">
        <v>286</v>
      </c>
      <c r="T25" s="65" t="s">
        <v>280</v>
      </c>
      <c r="V25" s="65"/>
      <c r="W25" s="65" t="s">
        <v>283</v>
      </c>
      <c r="X25" s="65" t="s">
        <v>284</v>
      </c>
      <c r="Y25" s="65" t="s">
        <v>285</v>
      </c>
      <c r="Z25" s="65" t="s">
        <v>286</v>
      </c>
      <c r="AA25" s="65" t="s">
        <v>280</v>
      </c>
      <c r="AC25" s="65"/>
      <c r="AD25" s="65" t="s">
        <v>283</v>
      </c>
      <c r="AE25" s="65" t="s">
        <v>284</v>
      </c>
      <c r="AF25" s="65" t="s">
        <v>285</v>
      </c>
      <c r="AG25" s="65" t="s">
        <v>286</v>
      </c>
      <c r="AH25" s="65" t="s">
        <v>280</v>
      </c>
      <c r="AJ25" s="65"/>
      <c r="AK25" s="65" t="s">
        <v>339</v>
      </c>
      <c r="AL25" s="65" t="s">
        <v>284</v>
      </c>
      <c r="AM25" s="65" t="s">
        <v>285</v>
      </c>
      <c r="AN25" s="65" t="s">
        <v>286</v>
      </c>
      <c r="AO25" s="65" t="s">
        <v>280</v>
      </c>
      <c r="AQ25" s="65"/>
      <c r="AR25" s="65" t="s">
        <v>339</v>
      </c>
      <c r="AS25" s="65" t="s">
        <v>284</v>
      </c>
      <c r="AT25" s="65" t="s">
        <v>285</v>
      </c>
      <c r="AU25" s="65" t="s">
        <v>286</v>
      </c>
      <c r="AV25" s="65" t="s">
        <v>280</v>
      </c>
      <c r="AX25" s="65"/>
      <c r="AY25" s="65" t="s">
        <v>283</v>
      </c>
      <c r="AZ25" s="65" t="s">
        <v>284</v>
      </c>
      <c r="BA25" s="65" t="s">
        <v>285</v>
      </c>
      <c r="BB25" s="65" t="s">
        <v>286</v>
      </c>
      <c r="BC25" s="65" t="s">
        <v>280</v>
      </c>
      <c r="BE25" s="65"/>
      <c r="BF25" s="65" t="s">
        <v>283</v>
      </c>
      <c r="BG25" s="65" t="s">
        <v>284</v>
      </c>
      <c r="BH25" s="65" t="s">
        <v>285</v>
      </c>
      <c r="BI25" s="65" t="s">
        <v>286</v>
      </c>
      <c r="BJ25" s="65" t="s">
        <v>280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184.03378000000001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1.9995339999999999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1.8354634000000001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19.628409999999999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3.562754</v>
      </c>
      <c r="AJ26" s="65" t="s">
        <v>304</v>
      </c>
      <c r="AK26" s="65">
        <v>320</v>
      </c>
      <c r="AL26" s="65">
        <v>400</v>
      </c>
      <c r="AM26" s="65">
        <v>0</v>
      </c>
      <c r="AN26" s="65">
        <v>1000</v>
      </c>
      <c r="AO26" s="65">
        <v>679.2165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11.018739999999999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4.1773404999999997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5.3629192999999997</v>
      </c>
    </row>
    <row r="33" spans="1:68" x14ac:dyDescent="0.3">
      <c r="A33" s="70" t="s">
        <v>305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306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307</v>
      </c>
      <c r="W34" s="69"/>
      <c r="X34" s="69"/>
      <c r="Y34" s="69"/>
      <c r="Z34" s="69"/>
      <c r="AA34" s="69"/>
      <c r="AC34" s="69" t="s">
        <v>308</v>
      </c>
      <c r="AD34" s="69"/>
      <c r="AE34" s="69"/>
      <c r="AF34" s="69"/>
      <c r="AG34" s="69"/>
      <c r="AH34" s="69"/>
      <c r="AJ34" s="69" t="s">
        <v>309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283</v>
      </c>
      <c r="C35" s="65" t="s">
        <v>284</v>
      </c>
      <c r="D35" s="65" t="s">
        <v>285</v>
      </c>
      <c r="E35" s="65" t="s">
        <v>286</v>
      </c>
      <c r="F35" s="65" t="s">
        <v>280</v>
      </c>
      <c r="H35" s="65"/>
      <c r="I35" s="65" t="s">
        <v>339</v>
      </c>
      <c r="J35" s="65" t="s">
        <v>284</v>
      </c>
      <c r="K35" s="65" t="s">
        <v>285</v>
      </c>
      <c r="L35" s="65" t="s">
        <v>286</v>
      </c>
      <c r="M35" s="65" t="s">
        <v>280</v>
      </c>
      <c r="O35" s="65"/>
      <c r="P35" s="65" t="s">
        <v>283</v>
      </c>
      <c r="Q35" s="65" t="s">
        <v>284</v>
      </c>
      <c r="R35" s="65" t="s">
        <v>285</v>
      </c>
      <c r="S35" s="65" t="s">
        <v>286</v>
      </c>
      <c r="T35" s="65" t="s">
        <v>280</v>
      </c>
      <c r="V35" s="65"/>
      <c r="W35" s="65" t="s">
        <v>283</v>
      </c>
      <c r="X35" s="65" t="s">
        <v>284</v>
      </c>
      <c r="Y35" s="65" t="s">
        <v>285</v>
      </c>
      <c r="Z35" s="65" t="s">
        <v>340</v>
      </c>
      <c r="AA35" s="65" t="s">
        <v>280</v>
      </c>
      <c r="AC35" s="65"/>
      <c r="AD35" s="65" t="s">
        <v>283</v>
      </c>
      <c r="AE35" s="65" t="s">
        <v>284</v>
      </c>
      <c r="AF35" s="65" t="s">
        <v>285</v>
      </c>
      <c r="AG35" s="65" t="s">
        <v>340</v>
      </c>
      <c r="AH35" s="65" t="s">
        <v>280</v>
      </c>
      <c r="AJ35" s="65"/>
      <c r="AK35" s="65" t="s">
        <v>283</v>
      </c>
      <c r="AL35" s="65" t="s">
        <v>284</v>
      </c>
      <c r="AM35" s="65" t="s">
        <v>285</v>
      </c>
      <c r="AN35" s="65" t="s">
        <v>286</v>
      </c>
      <c r="AO35" s="65" t="s">
        <v>280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565.52715999999998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1354.2488000000001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6861.2704999999996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4271.9336000000003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145.72730999999999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142.36405999999999</v>
      </c>
    </row>
    <row r="43" spans="1:68" x14ac:dyDescent="0.3">
      <c r="A43" s="70" t="s">
        <v>310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341</v>
      </c>
      <c r="B44" s="69"/>
      <c r="C44" s="69"/>
      <c r="D44" s="69"/>
      <c r="E44" s="69"/>
      <c r="F44" s="69"/>
      <c r="H44" s="69" t="s">
        <v>311</v>
      </c>
      <c r="I44" s="69"/>
      <c r="J44" s="69"/>
      <c r="K44" s="69"/>
      <c r="L44" s="69"/>
      <c r="M44" s="69"/>
      <c r="O44" s="69" t="s">
        <v>312</v>
      </c>
      <c r="P44" s="69"/>
      <c r="Q44" s="69"/>
      <c r="R44" s="69"/>
      <c r="S44" s="69"/>
      <c r="T44" s="69"/>
      <c r="V44" s="69" t="s">
        <v>313</v>
      </c>
      <c r="W44" s="69"/>
      <c r="X44" s="69"/>
      <c r="Y44" s="69"/>
      <c r="Z44" s="69"/>
      <c r="AA44" s="69"/>
      <c r="AC44" s="69" t="s">
        <v>314</v>
      </c>
      <c r="AD44" s="69"/>
      <c r="AE44" s="69"/>
      <c r="AF44" s="69"/>
      <c r="AG44" s="69"/>
      <c r="AH44" s="69"/>
      <c r="AJ44" s="69" t="s">
        <v>315</v>
      </c>
      <c r="AK44" s="69"/>
      <c r="AL44" s="69"/>
      <c r="AM44" s="69"/>
      <c r="AN44" s="69"/>
      <c r="AO44" s="69"/>
      <c r="AQ44" s="69" t="s">
        <v>316</v>
      </c>
      <c r="AR44" s="69"/>
      <c r="AS44" s="69"/>
      <c r="AT44" s="69"/>
      <c r="AU44" s="69"/>
      <c r="AV44" s="69"/>
      <c r="AX44" s="69" t="s">
        <v>317</v>
      </c>
      <c r="AY44" s="69"/>
      <c r="AZ44" s="69"/>
      <c r="BA44" s="69"/>
      <c r="BB44" s="69"/>
      <c r="BC44" s="69"/>
      <c r="BE44" s="69" t="s">
        <v>318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283</v>
      </c>
      <c r="C45" s="65" t="s">
        <v>284</v>
      </c>
      <c r="D45" s="65" t="s">
        <v>342</v>
      </c>
      <c r="E45" s="65" t="s">
        <v>286</v>
      </c>
      <c r="F45" s="65" t="s">
        <v>343</v>
      </c>
      <c r="H45" s="65"/>
      <c r="I45" s="65" t="s">
        <v>283</v>
      </c>
      <c r="J45" s="65" t="s">
        <v>284</v>
      </c>
      <c r="K45" s="65" t="s">
        <v>342</v>
      </c>
      <c r="L45" s="65" t="s">
        <v>286</v>
      </c>
      <c r="M45" s="65" t="s">
        <v>280</v>
      </c>
      <c r="O45" s="65"/>
      <c r="P45" s="65" t="s">
        <v>283</v>
      </c>
      <c r="Q45" s="65" t="s">
        <v>284</v>
      </c>
      <c r="R45" s="65" t="s">
        <v>285</v>
      </c>
      <c r="S45" s="65" t="s">
        <v>286</v>
      </c>
      <c r="T45" s="65" t="s">
        <v>280</v>
      </c>
      <c r="V45" s="65"/>
      <c r="W45" s="65" t="s">
        <v>283</v>
      </c>
      <c r="X45" s="65" t="s">
        <v>284</v>
      </c>
      <c r="Y45" s="65" t="s">
        <v>285</v>
      </c>
      <c r="Z45" s="65" t="s">
        <v>286</v>
      </c>
      <c r="AA45" s="65" t="s">
        <v>280</v>
      </c>
      <c r="AC45" s="65"/>
      <c r="AD45" s="65" t="s">
        <v>283</v>
      </c>
      <c r="AE45" s="65" t="s">
        <v>284</v>
      </c>
      <c r="AF45" s="65" t="s">
        <v>285</v>
      </c>
      <c r="AG45" s="65" t="s">
        <v>286</v>
      </c>
      <c r="AH45" s="65" t="s">
        <v>343</v>
      </c>
      <c r="AJ45" s="65"/>
      <c r="AK45" s="65" t="s">
        <v>283</v>
      </c>
      <c r="AL45" s="65" t="s">
        <v>284</v>
      </c>
      <c r="AM45" s="65" t="s">
        <v>285</v>
      </c>
      <c r="AN45" s="65" t="s">
        <v>286</v>
      </c>
      <c r="AO45" s="65" t="s">
        <v>280</v>
      </c>
      <c r="AQ45" s="65"/>
      <c r="AR45" s="65" t="s">
        <v>283</v>
      </c>
      <c r="AS45" s="65" t="s">
        <v>284</v>
      </c>
      <c r="AT45" s="65" t="s">
        <v>285</v>
      </c>
      <c r="AU45" s="65" t="s">
        <v>340</v>
      </c>
      <c r="AV45" s="65" t="s">
        <v>280</v>
      </c>
      <c r="AX45" s="65"/>
      <c r="AY45" s="65" t="s">
        <v>283</v>
      </c>
      <c r="AZ45" s="65" t="s">
        <v>284</v>
      </c>
      <c r="BA45" s="65" t="s">
        <v>285</v>
      </c>
      <c r="BB45" s="65" t="s">
        <v>286</v>
      </c>
      <c r="BC45" s="65" t="s">
        <v>280</v>
      </c>
      <c r="BE45" s="65"/>
      <c r="BF45" s="65" t="s">
        <v>339</v>
      </c>
      <c r="BG45" s="65" t="s">
        <v>284</v>
      </c>
      <c r="BH45" s="65" t="s">
        <v>285</v>
      </c>
      <c r="BI45" s="65" t="s">
        <v>340</v>
      </c>
      <c r="BJ45" s="65" t="s">
        <v>280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17.755362000000002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12.333513</v>
      </c>
      <c r="O46" s="65" t="s">
        <v>344</v>
      </c>
      <c r="P46" s="65">
        <v>600</v>
      </c>
      <c r="Q46" s="65">
        <v>800</v>
      </c>
      <c r="R46" s="65">
        <v>0</v>
      </c>
      <c r="S46" s="65">
        <v>10000</v>
      </c>
      <c r="T46" s="65">
        <v>999.62080000000003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4.1541807E-2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3.6610336000000001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221.47018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96.108720000000005</v>
      </c>
      <c r="AX46" s="65" t="s">
        <v>319</v>
      </c>
      <c r="AY46" s="65"/>
      <c r="AZ46" s="65"/>
      <c r="BA46" s="65"/>
      <c r="BB46" s="65"/>
      <c r="BC46" s="65"/>
      <c r="BE46" s="65" t="s">
        <v>320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25" sqref="H25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345</v>
      </c>
      <c r="B2" s="61" t="s">
        <v>346</v>
      </c>
      <c r="C2" s="61" t="s">
        <v>321</v>
      </c>
      <c r="D2" s="61">
        <v>62</v>
      </c>
      <c r="E2" s="61">
        <v>2180.4016000000001</v>
      </c>
      <c r="F2" s="61">
        <v>352.48665999999997</v>
      </c>
      <c r="G2" s="61">
        <v>49.315395000000002</v>
      </c>
      <c r="H2" s="61">
        <v>27.622513000000001</v>
      </c>
      <c r="I2" s="61">
        <v>21.692882999999998</v>
      </c>
      <c r="J2" s="61">
        <v>78.999120000000005</v>
      </c>
      <c r="K2" s="61">
        <v>40.097926999999999</v>
      </c>
      <c r="L2" s="61">
        <v>38.901195999999999</v>
      </c>
      <c r="M2" s="61">
        <v>33.233420000000002</v>
      </c>
      <c r="N2" s="61">
        <v>4.3230734000000002</v>
      </c>
      <c r="O2" s="61">
        <v>19.412617000000001</v>
      </c>
      <c r="P2" s="61">
        <v>1288.4781</v>
      </c>
      <c r="Q2" s="61">
        <v>31.115888999999999</v>
      </c>
      <c r="R2" s="61">
        <v>622.34630000000004</v>
      </c>
      <c r="S2" s="61">
        <v>138.91290000000001</v>
      </c>
      <c r="T2" s="61">
        <v>5801.2016999999996</v>
      </c>
      <c r="U2" s="61">
        <v>5.82707</v>
      </c>
      <c r="V2" s="61">
        <v>27.641691000000002</v>
      </c>
      <c r="W2" s="61">
        <v>319.65089999999998</v>
      </c>
      <c r="X2" s="61">
        <v>184.03378000000001</v>
      </c>
      <c r="Y2" s="61">
        <v>1.9995339999999999</v>
      </c>
      <c r="Z2" s="61">
        <v>1.8354634000000001</v>
      </c>
      <c r="AA2" s="61">
        <v>19.628409999999999</v>
      </c>
      <c r="AB2" s="61">
        <v>3.562754</v>
      </c>
      <c r="AC2" s="61">
        <v>679.2165</v>
      </c>
      <c r="AD2" s="61">
        <v>11.018739999999999</v>
      </c>
      <c r="AE2" s="61">
        <v>4.1773404999999997</v>
      </c>
      <c r="AF2" s="61">
        <v>5.3629192999999997</v>
      </c>
      <c r="AG2" s="61">
        <v>565.52715999999998</v>
      </c>
      <c r="AH2" s="61">
        <v>337.32663000000002</v>
      </c>
      <c r="AI2" s="61">
        <v>228.20052000000001</v>
      </c>
      <c r="AJ2" s="61">
        <v>1354.2488000000001</v>
      </c>
      <c r="AK2" s="61">
        <v>6861.2704999999996</v>
      </c>
      <c r="AL2" s="61">
        <v>145.72730999999999</v>
      </c>
      <c r="AM2" s="61">
        <v>4271.9336000000003</v>
      </c>
      <c r="AN2" s="61">
        <v>142.36405999999999</v>
      </c>
      <c r="AO2" s="61">
        <v>17.755362000000002</v>
      </c>
      <c r="AP2" s="61">
        <v>12.770382</v>
      </c>
      <c r="AQ2" s="61">
        <v>4.984979</v>
      </c>
      <c r="AR2" s="61">
        <v>12.333513</v>
      </c>
      <c r="AS2" s="61">
        <v>999.62080000000003</v>
      </c>
      <c r="AT2" s="61">
        <v>4.1541807E-2</v>
      </c>
      <c r="AU2" s="61">
        <v>3.6610336000000001</v>
      </c>
      <c r="AV2" s="61">
        <v>221.47018</v>
      </c>
      <c r="AW2" s="61">
        <v>96.108720000000005</v>
      </c>
      <c r="AX2" s="61">
        <v>0.14963799999999999</v>
      </c>
      <c r="AY2" s="61">
        <v>1.6581319999999999</v>
      </c>
      <c r="AZ2" s="61">
        <v>420.41539999999998</v>
      </c>
      <c r="BA2" s="61">
        <v>45.258595</v>
      </c>
      <c r="BB2" s="61">
        <v>13.01568</v>
      </c>
      <c r="BC2" s="61">
        <v>16.685928000000001</v>
      </c>
      <c r="BD2" s="61">
        <v>15.528615</v>
      </c>
      <c r="BE2" s="61">
        <v>0.81244147</v>
      </c>
      <c r="BF2" s="61">
        <v>3.3652334000000002</v>
      </c>
      <c r="BG2" s="61">
        <v>3.4693620000000001E-3</v>
      </c>
      <c r="BH2" s="61">
        <v>1.4506702999999999E-2</v>
      </c>
      <c r="BI2" s="61">
        <v>1.4031442E-2</v>
      </c>
      <c r="BJ2" s="61">
        <v>7.9551495999999999E-2</v>
      </c>
      <c r="BK2" s="61">
        <v>2.6687400000000001E-4</v>
      </c>
      <c r="BL2" s="61">
        <v>0.53737210000000002</v>
      </c>
      <c r="BM2" s="61">
        <v>5.3989539999999998</v>
      </c>
      <c r="BN2" s="61">
        <v>1.4786702</v>
      </c>
      <c r="BO2" s="61">
        <v>83.695139999999995</v>
      </c>
      <c r="BP2" s="61">
        <v>14.565932999999999</v>
      </c>
      <c r="BQ2" s="61">
        <v>25.885404999999999</v>
      </c>
      <c r="BR2" s="61">
        <v>103.02695</v>
      </c>
      <c r="BS2" s="61">
        <v>41.085182000000003</v>
      </c>
      <c r="BT2" s="61">
        <v>15.985439</v>
      </c>
      <c r="BU2" s="61">
        <v>0.1960964</v>
      </c>
      <c r="BV2" s="61">
        <v>0.13448750000000001</v>
      </c>
      <c r="BW2" s="61">
        <v>1.132355</v>
      </c>
      <c r="BX2" s="61">
        <v>1.9885699999999999</v>
      </c>
      <c r="BY2" s="61">
        <v>0.17530261</v>
      </c>
      <c r="BZ2" s="61">
        <v>1.4695805E-3</v>
      </c>
      <c r="CA2" s="61">
        <v>1.4555328000000001</v>
      </c>
      <c r="CB2" s="61">
        <v>8.4554866000000006E-2</v>
      </c>
      <c r="CC2" s="61">
        <v>8.5047974999999998E-2</v>
      </c>
      <c r="CD2" s="61">
        <v>2.4778468999999999</v>
      </c>
      <c r="CE2" s="61">
        <v>0.12154221</v>
      </c>
      <c r="CF2" s="61">
        <v>0.55825263000000003</v>
      </c>
      <c r="CG2" s="61">
        <v>4.9500000000000003E-7</v>
      </c>
      <c r="CH2" s="61">
        <v>2.5640454E-2</v>
      </c>
      <c r="CI2" s="61">
        <v>0</v>
      </c>
      <c r="CJ2" s="61">
        <v>5.5955779999999997</v>
      </c>
      <c r="CK2" s="61">
        <v>3.0982223999999999E-2</v>
      </c>
      <c r="CL2" s="61">
        <v>1.9774816</v>
      </c>
      <c r="CM2" s="61">
        <v>5.0348819999999996</v>
      </c>
      <c r="CN2" s="61">
        <v>2264.2624999999998</v>
      </c>
      <c r="CO2" s="61">
        <v>3937.4821999999999</v>
      </c>
      <c r="CP2" s="61">
        <v>2498.462</v>
      </c>
      <c r="CQ2" s="61">
        <v>970.2998</v>
      </c>
      <c r="CR2" s="61">
        <v>467.54775999999998</v>
      </c>
      <c r="CS2" s="61">
        <v>442.14640000000003</v>
      </c>
      <c r="CT2" s="61">
        <v>2216.6052</v>
      </c>
      <c r="CU2" s="61">
        <v>1387.0244</v>
      </c>
      <c r="CV2" s="61">
        <v>1300.7527</v>
      </c>
      <c r="CW2" s="61">
        <v>1594.7825</v>
      </c>
      <c r="CX2" s="61">
        <v>477.27728000000002</v>
      </c>
      <c r="CY2" s="61">
        <v>2863.1653000000001</v>
      </c>
      <c r="CZ2" s="61">
        <v>1460.2797</v>
      </c>
      <c r="DA2" s="61">
        <v>3243.1</v>
      </c>
      <c r="DB2" s="61">
        <v>3194.7406999999998</v>
      </c>
      <c r="DC2" s="61">
        <v>4625.0527000000002</v>
      </c>
      <c r="DD2" s="61">
        <v>8094.1806999999999</v>
      </c>
      <c r="DE2" s="61">
        <v>1672.9684</v>
      </c>
      <c r="DF2" s="61">
        <v>3563.8173999999999</v>
      </c>
      <c r="DG2" s="61">
        <v>1826.4639999999999</v>
      </c>
      <c r="DH2" s="61">
        <v>142.67203000000001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45.258595</v>
      </c>
      <c r="B6">
        <f>BB2</f>
        <v>13.01568</v>
      </c>
      <c r="C6">
        <f>BC2</f>
        <v>16.685928000000001</v>
      </c>
      <c r="D6">
        <f>BD2</f>
        <v>15.528615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3" sqref="B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21708</v>
      </c>
      <c r="C2" s="56">
        <f ca="1">YEAR(TODAY())-YEAR(B2)+IF(TODAY()&gt;=DATE(YEAR(TODAY()),MONTH(B2),DAY(B2)),0,-1)</f>
        <v>62</v>
      </c>
      <c r="E2" s="52">
        <v>155.4</v>
      </c>
      <c r="F2" s="53" t="s">
        <v>39</v>
      </c>
      <c r="G2" s="52">
        <v>42.4</v>
      </c>
      <c r="H2" s="51" t="s">
        <v>41</v>
      </c>
      <c r="I2" s="72">
        <f>ROUND(G3/E3^2,1)</f>
        <v>17.600000000000001</v>
      </c>
    </row>
    <row r="3" spans="1:9" x14ac:dyDescent="0.3">
      <c r="E3" s="51">
        <f>E2/100</f>
        <v>1.554</v>
      </c>
      <c r="F3" s="51" t="s">
        <v>40</v>
      </c>
      <c r="G3" s="51">
        <f>G2</f>
        <v>42.4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44539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오복희, ID : H1901014)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12월 09일 10:36:47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B19" sqref="B19:T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44539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62</v>
      </c>
      <c r="G12" s="137"/>
      <c r="H12" s="137"/>
      <c r="I12" s="137"/>
      <c r="K12" s="128">
        <f>'개인정보 및 신체계측 입력'!E2</f>
        <v>155.4</v>
      </c>
      <c r="L12" s="129"/>
      <c r="M12" s="122">
        <f>'개인정보 및 신체계측 입력'!G2</f>
        <v>42.4</v>
      </c>
      <c r="N12" s="123"/>
      <c r="O12" s="118" t="s">
        <v>271</v>
      </c>
      <c r="P12" s="112"/>
      <c r="Q12" s="115">
        <f>'개인정보 및 신체계측 입력'!I2</f>
        <v>17.600000000000001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오복희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73.311999999999998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10.257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16.431000000000001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0.9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17.7</v>
      </c>
      <c r="L72" s="36" t="s">
        <v>53</v>
      </c>
      <c r="M72" s="36">
        <f>ROUND('DRIs DATA'!K8,1)</f>
        <v>9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82.98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230.35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184.03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237.52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70.69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457.42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177.55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2021-12-09T01:47:34Z</dcterms:modified>
</cp:coreProperties>
</file>