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7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<sst xmlns="http://schemas.openxmlformats.org/spreadsheetml/2006/main" count="692" uniqueCount="339">
  <si>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</si>
  <si>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</si>
  <si>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</si>
  <si>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</si>
  <si>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</si>
  <si>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</si>
  <si>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</si>
  <si>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</si>
  <si>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</si>
  <si>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</si>
  <si>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</si>
  <si>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</si>
  <si>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</si>
  <si>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</si>
  <si>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</si>
  <si>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</si>
  <si>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</si>
  <si>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</si>
  <si>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</si>
  <si>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</si>
  <si>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</si>
  <si>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</si>
  <si>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</si>
  <si>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</si>
  <si>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</si>
  <si>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</si>
  <si>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</si>
  <si>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</si>
  <si>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</si>
  <si>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</si>
  <si>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</si>
  <si>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</si>
  <si>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</si>
  <si>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</si>
  <si>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</si>
  <si>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</si>
  <si>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</si>
  <si>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</si>
  <si>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</si>
  <si>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</si>
  <si>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</si>
  <si>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</si>
  <si>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</si>
  <si>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</si>
  <si>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</si>
  <si>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</si>
  <si>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</si>
  <si>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</si>
  <si>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</si>
  <si>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</si>
  <si>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</si>
  <si>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</si>
  <si>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</si>
  <si>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</si>
  <si>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</si>
  <si>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</si>
  <si>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</si>
  <si>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</si>
  <si>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</si>
  <si>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</si>
  <si>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</si>
  <si>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</si>
  <si>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</si>
  <si>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</si>
  <si>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</si>
  <si>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</si>
  <si>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</si>
  <si>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</si>
  <si>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</si>
  <si>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</si>
  <si>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</si>
  <si>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</si>
  <si>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</si>
  <si>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</si>
  <si>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</si>
  <si>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</si>
  <si>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</si>
  <si>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</si>
  <si>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</si>
  <si>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</si>
  <si>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</si>
  <si>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</si>
  <si>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</si>
  <si>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</si>
  <si>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</si>
  <si>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</si>
  <si>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</si>
  <si>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</si>
  <si>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</si>
  <si>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</si>
  <si>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</si>
  <si>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</si>
  <si>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</si>
  <si>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</si>
  <si>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</si>
  <si>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</si>
  <si>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</si>
  <si>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</si>
  <si>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</si>
  <si>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</si>
  <si>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</si>
  <si>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</si>
  <si>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</si>
  <si>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</si>
  <si>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</si>
  <si>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</si>
  <si>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</si>
  <si>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</si>
  <si>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</si>
  <si>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</si>
  <si>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</si>
  <si>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</si>
  <si>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</si>
  <si>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</si>
  <si>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</si>
  <si>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</si>
  <si>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</si>
  <si>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</si>
  <si>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</si>
  <si>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</si>
  <si>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</si>
  <si>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</si>
  <si>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</si>
  <si>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</si>
  <si>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</si>
  <si>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</si>
  <si>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</si>
  <si>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</si>
  <si>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</si>
  <si>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</si>
  <si>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</si>
  <si>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</si>
  <si>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</si>
  <si>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</si>
  <si>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</si>
  <si>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</si>
  <si>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</si>
  <si>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</si>
  <si>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</si>
  <si>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</si>
  <si>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</si>
  <si>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</si>
  <si>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</si>
  <si>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</si>
  <si>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</si>
  <si>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</si>
  <si>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</si>
  <si>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</si>
  <si>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</si>
  <si>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</si>
  <si>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</si>
  <si>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</si>
  <si>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</si>
  <si>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</si>
  <si>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</si>
  <si>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</si>
  <si>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</si>
  <si>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</si>
  <si>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</si>
  <si>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</si>
  <si>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</si>
  <si>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</si>
  <si>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</si>
  <si>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</si>
  <si>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</si>
  <si>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</si>
  <si>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</si>
  <si>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</si>
  <si>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</si>
  <si>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</si>
  <si>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</si>
  <si>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</si>
  <si>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</si>
  <si>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</si>
  <si>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</si>
  <si>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</si>
  <si>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</si>
  <si>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</si>
  <si>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</si>
  <si>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</si>
  <si>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</si>
  <si>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</si>
  <si>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</si>
  <si>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</si>
  <si>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</si>
  <si>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</si>
  <si>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</si>
  <si>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</si>
  <si>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</si>
  <si>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</si>
  <si>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</si>
  <si>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</si>
  <si>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</si>
  <si>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</si>
  <si>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</si>
  <si>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</si>
  <si>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</si>
  <si>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</si>
  <si>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</si>
  <si>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</si>
  <si>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</si>
  <si>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</si>
  <si>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</si>
  <si>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</si>
  <si>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</si>
  <si>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</si>
  <si>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</si>
  <si>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</si>
  <si>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</si>
  <si>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</si>
  <si>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</si>
  <si>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</si>
  <si>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</si>
  <si>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</si>
  <si>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</si>
  <si>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</si>
  <si>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</si>
  <si>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</si>
  <si>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</si>
  <si>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</si>
  <si>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</si>
  <si>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</si>
  <si>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</si>
  <si>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</si>
  <si>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</si>
  <si>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</si>
  <si>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</si>
  <si>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</si>
  <si>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</si>
  <si>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</si>
  <si>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</si>
  <si>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</si>
  <si>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</si>
  <si>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</si>
  <si>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</si>
  <si>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</si>
  <si>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</si>
  <si>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</si>
  <si>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</si>
  <si>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</si>
  <si>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</si>
  <si>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</si>
  <si>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</si>
  <si>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</si>
  <si>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</si>
  <si>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</si>
  <si>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</si>
  <si>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</si>
  <si>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</si>
  <si>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</si>
  <si>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</si>
  <si>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</si>
  <si>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</si>
  <si>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</si>
  <si>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</si>
  <si>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</si>
  <si>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</si>
  <si>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</si>
  <si>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</si>
  <si>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</si>
  <si>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</si>
  <si>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</si>
  <si>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</si>
  <si>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</si>
  <si>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</si>
  <si>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</si>
  <si>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</si>
  <si>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</si>
  <si>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</si>
  <si>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</si>
  <si>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</si>
  <si>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</si>
  <si>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</si>
  <si>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</si>
  <si>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</si>
  <si>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</si>
  <si>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</si>
  <si>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온동림, ID : H1901016)</t>
  </si>
  <si>
    <t>출력시각</t>
    <phoneticPr fontId="1" type="noConversion"/>
  </si>
  <si>
    <t>2021년 12월 14일 10:45:11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</si>
  <si>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</si>
  <si>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</si>
  <si>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</si>
  <si>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</si>
  <si>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</si>
  <si>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</si>
  <si>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</si>
  <si>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</si>
  <si>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</si>
  <si>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</si>
  <si>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</si>
  <si>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</si>
  <si>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</si>
  <si>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</si>
  <si>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</si>
  <si>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</si>
  <si>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</si>
  <si>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</si>
  <si>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</si>
  <si>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</si>
  <si>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</si>
  <si>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</si>
  <si>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</si>
  <si>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</si>
  <si>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</si>
  <si>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</si>
  <si>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</si>
  <si>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</si>
  <si>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</si>
  <si>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</si>
  <si>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</si>
  <si>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</si>
  <si>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</si>
  <si>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</si>
  <si>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</si>
  <si>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</si>
  <si>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</si>
  <si>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</si>
  <si>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</si>
  <si>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</si>
  <si>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</si>
  <si>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</si>
  <si>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</si>
  <si>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</si>
  <si>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</si>
  <si>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</si>
  <si>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</si>
  <si>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</si>
  <si>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</si>
  <si>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</si>
  <si>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</si>
  <si>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</si>
  <si>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</si>
  <si>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</si>
  <si>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</si>
  <si>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</si>
  <si>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H1901016</t>
  </si>
  <si>
    <t>온동림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</si>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</sst>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56.625464999999998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3520"/>
        <c:axId val="521085480"/>
      </c:barChart>
      <c:catAx>
        <c:axId val="5210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5480"/>
        <c:crosses val="autoZero"/>
        <c:auto val="1"/>
        <c:lblAlgn val="ctr"/>
        <c:lblOffset val="100"/>
        <c:noMultiLvlLbl val="0"/>
      </c:catAx>
      <c:valAx>
        <c:axId val="52108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1.8797581000000001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1480"/>
        <c:axId val="528709912"/>
      </c:barChart>
      <c:catAx>
        <c:axId val="52871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09912"/>
        <c:crosses val="autoZero"/>
        <c:auto val="1"/>
        <c:lblAlgn val="ctr"/>
        <c:lblOffset val="100"/>
        <c:noMultiLvlLbl val="0"/>
      </c:catAx>
      <c:valAx>
        <c:axId val="52870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3.4960230000000001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91120"/>
        <c:axId val="524788376"/>
      </c:barChart>
      <c:catAx>
        <c:axId val="52479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8376"/>
        <c:crosses val="autoZero"/>
        <c:auto val="1"/>
        <c:lblAlgn val="ctr"/>
        <c:lblOffset val="100"/>
        <c:noMultiLvlLbl val="0"/>
      </c:catAx>
      <c:valAx>
        <c:axId val="52478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9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974.96245999999996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5632"/>
        <c:axId val="524789944"/>
      </c:barChart>
      <c:catAx>
        <c:axId val="52478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9944"/>
        <c:crosses val="autoZero"/>
        <c:auto val="1"/>
        <c:lblAlgn val="ctr"/>
        <c:lblOffset val="100"/>
        <c:noMultiLvlLbl val="0"/>
      </c:catAx>
      <c:valAx>
        <c:axId val="52478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2788.6098999999999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9160"/>
        <c:axId val="524790336"/>
      </c:barChart>
      <c:catAx>
        <c:axId val="52478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90336"/>
        <c:crosses val="autoZero"/>
        <c:auto val="1"/>
        <c:lblAlgn val="ctr"/>
        <c:lblOffset val="100"/>
        <c:noMultiLvlLbl val="0"/>
      </c:catAx>
      <c:valAx>
        <c:axId val="5247903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110.15591999999999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8768"/>
        <c:axId val="524789552"/>
      </c:barChart>
      <c:catAx>
        <c:axId val="52478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9552"/>
        <c:crosses val="autoZero"/>
        <c:auto val="1"/>
        <c:lblAlgn val="ctr"/>
        <c:lblOffset val="100"/>
        <c:noMultiLvlLbl val="0"/>
      </c:catAx>
      <c:valAx>
        <c:axId val="52478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100.07463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91512"/>
        <c:axId val="524791904"/>
      </c:barChart>
      <c:catAx>
        <c:axId val="52479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91904"/>
        <c:crosses val="autoZero"/>
        <c:auto val="1"/>
        <c:lblAlgn val="ctr"/>
        <c:lblOffset val="100"/>
        <c:noMultiLvlLbl val="0"/>
      </c:catAx>
      <c:valAx>
        <c:axId val="52479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9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11.44842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4848"/>
        <c:axId val="524786024"/>
      </c:barChart>
      <c:catAx>
        <c:axId val="52478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6024"/>
        <c:crosses val="autoZero"/>
        <c:auto val="1"/>
        <c:lblAlgn val="ctr"/>
        <c:lblOffset val="100"/>
        <c:noMultiLvlLbl val="0"/>
      </c:catAx>
      <c:valAx>
        <c:axId val="52478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602.14813000000004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7984"/>
        <c:axId val="527183400"/>
      </c:barChart>
      <c:catAx>
        <c:axId val="52478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3400"/>
        <c:crosses val="autoZero"/>
        <c:auto val="1"/>
        <c:lblAlgn val="ctr"/>
        <c:lblOffset val="100"/>
        <c:noMultiLvlLbl val="0"/>
      </c:catAx>
      <c:valAx>
        <c:axId val="527183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2.9542210999999999E-2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2616"/>
        <c:axId val="527181048"/>
      </c:barChart>
      <c:catAx>
        <c:axId val="52718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1048"/>
        <c:crosses val="autoZero"/>
        <c:auto val="1"/>
        <c:lblAlgn val="ctr"/>
        <c:lblOffset val="100"/>
        <c:noMultiLvlLbl val="0"/>
      </c:catAx>
      <c:valAx>
        <c:axId val="52718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3.7846631999999998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5752"/>
        <c:axId val="527186536"/>
      </c:barChart>
      <c:catAx>
        <c:axId val="52718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6536"/>
        <c:crosses val="autoZero"/>
        <c:auto val="1"/>
        <c:lblAlgn val="ctr"/>
        <c:lblOffset val="100"/>
        <c:noMultiLvlLbl val="0"/>
      </c:catAx>
      <c:valAx>
        <c:axId val="52718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24.811264000000001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3128"/>
        <c:axId val="521083912"/>
      </c:barChart>
      <c:catAx>
        <c:axId val="5210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3912"/>
        <c:crosses val="autoZero"/>
        <c:auto val="1"/>
        <c:lblAlgn val="ctr"/>
        <c:lblOffset val="100"/>
        <c:noMultiLvlLbl val="0"/>
      </c:catAx>
      <c:valAx>
        <c:axId val="5210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55.754710000000003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7320"/>
        <c:axId val="527184576"/>
      </c:barChart>
      <c:catAx>
        <c:axId val="52718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4576"/>
        <c:crosses val="autoZero"/>
        <c:auto val="1"/>
        <c:lblAlgn val="ctr"/>
        <c:lblOffset val="100"/>
        <c:noMultiLvlLbl val="0"/>
      </c:catAx>
      <c:valAx>
        <c:axId val="52718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70.087900000000005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3008"/>
        <c:axId val="527180656"/>
      </c:barChart>
      <c:catAx>
        <c:axId val="5271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0656"/>
        <c:crosses val="autoZero"/>
        <c:auto val="1"/>
        <c:lblAlgn val="ctr"/>
        <c:lblOffset val="100"/>
        <c:noMultiLvlLbl val="0"/>
      </c:catAx>
      <c:valAx>
        <c:axId val="52718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14.016</c:v>
                </c:pt>
                <c:pt idx="1">
                  <c:v>11.617000000000001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183792"/>
        <c:axId val="527184184"/>
      </c:barChart>
      <c:catAx>
        <c:axId val="52718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4184"/>
        <c:crosses val="autoZero"/>
        <c:auto val="1"/>
        <c:lblAlgn val="ctr"/>
        <c:lblOffset val="100"/>
        <c:noMultiLvlLbl val="0"/>
      </c:catAx>
      <c:valAx>
        <c:axId val="52718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6.268961</c:v>
                </c:pt>
                <c:pt idx="1">
                  <c:v>8.3620800000000006</c:v>
                </c:pt>
                <c:pt idx="2">
                  <c:v>6.7268257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543.68690000000004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6144"/>
        <c:axId val="527186928"/>
      </c:barChart>
      <c:catAx>
        <c:axId val="52718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6928"/>
        <c:crosses val="autoZero"/>
        <c:auto val="1"/>
        <c:lblAlgn val="ctr"/>
        <c:lblOffset val="100"/>
        <c:noMultiLvlLbl val="0"/>
      </c:catAx>
      <c:valAx>
        <c:axId val="52718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16.916554999999999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5048"/>
        <c:axId val="528532304"/>
      </c:barChart>
      <c:catAx>
        <c:axId val="5285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2304"/>
        <c:crosses val="autoZero"/>
        <c:auto val="1"/>
        <c:lblAlgn val="ctr"/>
        <c:lblOffset val="100"/>
        <c:noMultiLvlLbl val="0"/>
      </c:catAx>
      <c:valAx>
        <c:axId val="52853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77.835999999999999</c:v>
                </c:pt>
                <c:pt idx="1">
                  <c:v>7.23</c:v>
                </c:pt>
                <c:pt idx="2">
                  <c:v>14.933999999999999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536224"/>
        <c:axId val="528533088"/>
      </c:barChart>
      <c:catAx>
        <c:axId val="5285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3088"/>
        <c:crosses val="autoZero"/>
        <c:auto val="1"/>
        <c:lblAlgn val="ctr"/>
        <c:lblOffset val="100"/>
        <c:noMultiLvlLbl val="0"/>
      </c:catAx>
      <c:valAx>
        <c:axId val="52853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1677.4793999999999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7792"/>
        <c:axId val="528535440"/>
      </c:barChart>
      <c:catAx>
        <c:axId val="5285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5440"/>
        <c:crosses val="autoZero"/>
        <c:auto val="1"/>
        <c:lblAlgn val="ctr"/>
        <c:lblOffset val="100"/>
        <c:noMultiLvlLbl val="0"/>
      </c:catAx>
      <c:valAx>
        <c:axId val="528535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111.37112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8184"/>
        <c:axId val="528535832"/>
      </c:barChart>
      <c:catAx>
        <c:axId val="5285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5832"/>
        <c:crosses val="autoZero"/>
        <c:auto val="1"/>
        <c:lblAlgn val="ctr"/>
        <c:lblOffset val="100"/>
        <c:noMultiLvlLbl val="0"/>
      </c:catAx>
      <c:valAx>
        <c:axId val="528535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353.34737999999999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3480"/>
        <c:axId val="528534656"/>
      </c:barChart>
      <c:catAx>
        <c:axId val="5285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4656"/>
        <c:crosses val="autoZero"/>
        <c:auto val="1"/>
        <c:lblAlgn val="ctr"/>
        <c:lblOffset val="100"/>
        <c:noMultiLvlLbl val="0"/>
      </c:catAx>
      <c:valAx>
        <c:axId val="5285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1.3310192000000001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4696"/>
        <c:axId val="521085088"/>
      </c:barChart>
      <c:catAx>
        <c:axId val="5210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5088"/>
        <c:crosses val="autoZero"/>
        <c:auto val="1"/>
        <c:lblAlgn val="ctr"/>
        <c:lblOffset val="100"/>
        <c:noMultiLvlLbl val="0"/>
      </c:catAx>
      <c:valAx>
        <c:axId val="52108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7511.1054999999997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1520"/>
        <c:axId val="528537400"/>
      </c:barChart>
      <c:catAx>
        <c:axId val="5285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7400"/>
        <c:crosses val="autoZero"/>
        <c:auto val="1"/>
        <c:lblAlgn val="ctr"/>
        <c:lblOffset val="100"/>
        <c:noMultiLvlLbl val="0"/>
      </c:catAx>
      <c:valAx>
        <c:axId val="52853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12.568246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6616"/>
        <c:axId val="534729368"/>
      </c:barChart>
      <c:catAx>
        <c:axId val="52853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29368"/>
        <c:crosses val="autoZero"/>
        <c:auto val="1"/>
        <c:lblAlgn val="ctr"/>
        <c:lblOffset val="100"/>
        <c:noMultiLvlLbl val="0"/>
      </c:catAx>
      <c:valAx>
        <c:axId val="53472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1.4408183000000001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25840"/>
        <c:axId val="534726232"/>
      </c:barChart>
      <c:catAx>
        <c:axId val="53472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26232"/>
        <c:crosses val="autoZero"/>
        <c:auto val="1"/>
        <c:lblAlgn val="ctr"/>
        <c:lblOffset val="100"/>
        <c:noMultiLvlLbl val="0"/>
      </c:catAx>
      <c:valAx>
        <c:axId val="53472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2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220.62454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5792"/>
        <c:axId val="528713048"/>
      </c:barChart>
      <c:catAx>
        <c:axId val="5287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3048"/>
        <c:crosses val="autoZero"/>
        <c:auto val="1"/>
        <c:lblAlgn val="ctr"/>
        <c:lblOffset val="100"/>
        <c:noMultiLvlLbl val="0"/>
      </c:catAx>
      <c:valAx>
        <c:axId val="52871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1.2031400000000001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0304"/>
        <c:axId val="528715008"/>
      </c:barChart>
      <c:catAx>
        <c:axId val="52871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5008"/>
        <c:crosses val="autoZero"/>
        <c:auto val="1"/>
        <c:lblAlgn val="ctr"/>
        <c:lblOffset val="100"/>
        <c:noMultiLvlLbl val="0"/>
      </c:catAx>
      <c:valAx>
        <c:axId val="52871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15.488687499999999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4224"/>
        <c:axId val="528712264"/>
      </c:barChart>
      <c:catAx>
        <c:axId val="5287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2264"/>
        <c:crosses val="autoZero"/>
        <c:auto val="1"/>
        <c:lblAlgn val="ctr"/>
        <c:lblOffset val="100"/>
        <c:noMultiLvlLbl val="0"/>
      </c:catAx>
      <c:valAx>
        <c:axId val="52871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1.4408183000000001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3832"/>
        <c:axId val="528711872"/>
      </c:barChart>
      <c:catAx>
        <c:axId val="52871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1872"/>
        <c:crosses val="autoZero"/>
        <c:auto val="1"/>
        <c:lblAlgn val="ctr"/>
        <c:lblOffset val="100"/>
        <c:noMultiLvlLbl val="0"/>
      </c:catAx>
      <c:valAx>
        <c:axId val="52871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598.18209999999999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5400"/>
        <c:axId val="528714616"/>
      </c:barChart>
      <c:catAx>
        <c:axId val="52871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4616"/>
        <c:crosses val="autoZero"/>
        <c:auto val="1"/>
        <c:lblAlgn val="ctr"/>
        <c:lblOffset val="100"/>
        <c:noMultiLvlLbl val="0"/>
      </c:catAx>
      <c:valAx>
        <c:axId val="52871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3.9122167000000001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09128"/>
        <c:axId val="528710696"/>
      </c:barChart>
      <c:catAx>
        <c:axId val="52870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0696"/>
        <c:crosses val="autoZero"/>
        <c:auto val="1"/>
        <c:lblAlgn val="ctr"/>
        <c:lblOffset val="100"/>
        <c:noMultiLvlLbl val="0"/>
      </c:catAx>
      <c:valAx>
        <c:axId val="52871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0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온동림, ID : H1901016)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14일 10:45:11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1677.4793999999999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56.625464999999998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24.811264000000001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77.835999999999999</v>
      </c>
      <c r="G8" s="59">
        <f>'DRIs DATA 입력'!G8</f>
        <v>7.23</v>
      </c>
      <c r="H8" s="59">
        <f>'DRIs DATA 입력'!H8</f>
        <v>14.933999999999999</v>
      </c>
      <c r="I8" s="46"/>
      <c r="J8" s="59" t="s">
        <v>216</v>
      </c>
      <c r="K8" s="59">
        <f>'DRIs DATA 입력'!K8</f>
        <v>14.016</v>
      </c>
      <c r="L8" s="59">
        <f>'DRIs DATA 입력'!L8</f>
        <v>11.617000000000001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543.68690000000004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16.916554999999999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1.3310192000000001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220.62454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111.37112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1.5325074000000001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1.2031400000000001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15.488687499999999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1.4408183000000001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598.18209999999999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3.9122167000000001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1.8797581000000001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3.4960230000000001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353.34737999999999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974.96245999999996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7511.1054999999997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2788.6098999999999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110.15591999999999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100.07463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12.568246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11.44842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602.14813000000004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2.9542210999999999E-2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3.7846631999999998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55.754710000000003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70.087900000000005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8" t="s">
        <v>280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281</v>
      </c>
      <c r="B4" s="67"/>
      <c r="C4" s="67"/>
      <c r="E4" s="69" t="s">
        <v>282</v>
      </c>
      <c r="F4" s="70"/>
      <c r="G4" s="70"/>
      <c r="H4" s="71"/>
      <c r="J4" s="69" t="s">
        <v>283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284</v>
      </c>
      <c r="V4" s="67"/>
      <c r="W4" s="67"/>
      <c r="X4" s="67"/>
      <c r="Y4" s="67"/>
      <c r="Z4" s="67"/>
    </row>
    <row r="5" spans="1:27" x14ac:dyDescent="0.3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46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286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286</v>
      </c>
    </row>
    <row r="6" spans="1:27" x14ac:dyDescent="0.3">
      <c r="A6" s="65" t="s">
        <v>281</v>
      </c>
      <c r="B6" s="65">
        <v>2200</v>
      </c>
      <c r="C6" s="65">
        <v>1677.4793999999999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50</v>
      </c>
      <c r="P6" s="65">
        <v>60</v>
      </c>
      <c r="Q6" s="65">
        <v>0</v>
      </c>
      <c r="R6" s="65">
        <v>0</v>
      </c>
      <c r="S6" s="65">
        <v>56.625464999999998</v>
      </c>
      <c r="U6" s="65" t="s">
        <v>296</v>
      </c>
      <c r="V6" s="65">
        <v>0</v>
      </c>
      <c r="W6" s="65">
        <v>0</v>
      </c>
      <c r="X6" s="65">
        <v>25</v>
      </c>
      <c r="Y6" s="65">
        <v>0</v>
      </c>
      <c r="Z6" s="65">
        <v>24.811264000000001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298</v>
      </c>
      <c r="F8" s="65">
        <v>77.835999999999999</v>
      </c>
      <c r="G8" s="65">
        <v>7.23</v>
      </c>
      <c r="H8" s="65">
        <v>14.933999999999999</v>
      </c>
      <c r="J8" s="65" t="s">
        <v>298</v>
      </c>
      <c r="K8" s="65">
        <v>14.016</v>
      </c>
      <c r="L8" s="65">
        <v>11.617000000000001</v>
      </c>
    </row>
    <row r="13" spans="1:27" x14ac:dyDescent="0.3">
      <c r="A13" s="66" t="s">
        <v>299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300</v>
      </c>
      <c r="B14" s="67"/>
      <c r="C14" s="67"/>
      <c r="D14" s="67"/>
      <c r="E14" s="67"/>
      <c r="F14" s="67"/>
      <c r="H14" s="67" t="s">
        <v>301</v>
      </c>
      <c r="I14" s="67"/>
      <c r="J14" s="67"/>
      <c r="K14" s="67"/>
      <c r="L14" s="67"/>
      <c r="M14" s="67"/>
      <c r="O14" s="67" t="s">
        <v>302</v>
      </c>
      <c r="P14" s="67"/>
      <c r="Q14" s="67"/>
      <c r="R14" s="67"/>
      <c r="S14" s="67"/>
      <c r="T14" s="67"/>
      <c r="V14" s="67" t="s">
        <v>303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286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286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286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286</v>
      </c>
    </row>
    <row r="16" spans="1:27" x14ac:dyDescent="0.3">
      <c r="A16" s="65" t="s">
        <v>304</v>
      </c>
      <c r="B16" s="65">
        <v>530</v>
      </c>
      <c r="C16" s="65">
        <v>750</v>
      </c>
      <c r="D16" s="65">
        <v>0</v>
      </c>
      <c r="E16" s="65">
        <v>3000</v>
      </c>
      <c r="F16" s="65">
        <v>543.68690000000004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16.916554999999999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1.3310192000000001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220.62454</v>
      </c>
    </row>
    <row r="23" spans="1:62" x14ac:dyDescent="0.3">
      <c r="A23" s="66" t="s">
        <v>305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306</v>
      </c>
      <c r="B24" s="67"/>
      <c r="C24" s="67"/>
      <c r="D24" s="67"/>
      <c r="E24" s="67"/>
      <c r="F24" s="67"/>
      <c r="H24" s="67" t="s">
        <v>307</v>
      </c>
      <c r="I24" s="67"/>
      <c r="J24" s="67"/>
      <c r="K24" s="67"/>
      <c r="L24" s="67"/>
      <c r="M24" s="67"/>
      <c r="O24" s="67" t="s">
        <v>308</v>
      </c>
      <c r="P24" s="67"/>
      <c r="Q24" s="67"/>
      <c r="R24" s="67"/>
      <c r="S24" s="67"/>
      <c r="T24" s="67"/>
      <c r="V24" s="67" t="s">
        <v>309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311</v>
      </c>
      <c r="AK24" s="67"/>
      <c r="AL24" s="67"/>
      <c r="AM24" s="67"/>
      <c r="AN24" s="67"/>
      <c r="AO24" s="67"/>
      <c r="AQ24" s="67" t="s">
        <v>312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286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286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286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286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286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286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286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286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111.37112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1.5325074000000001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1.2031400000000001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15.488687499999999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1.4408183000000001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598.18209999999999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3.9122167000000001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1.8797581000000001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3.4960230000000001</v>
      </c>
    </row>
    <row r="33" spans="1:68" x14ac:dyDescent="0.3">
      <c r="A33" s="66" t="s">
        <v>316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317</v>
      </c>
      <c r="B34" s="67"/>
      <c r="C34" s="67"/>
      <c r="D34" s="67"/>
      <c r="E34" s="67"/>
      <c r="F34" s="67"/>
      <c r="H34" s="67" t="s">
        <v>318</v>
      </c>
      <c r="I34" s="67"/>
      <c r="J34" s="67"/>
      <c r="K34" s="67"/>
      <c r="L34" s="67"/>
      <c r="M34" s="67"/>
      <c r="O34" s="67" t="s">
        <v>319</v>
      </c>
      <c r="P34" s="67"/>
      <c r="Q34" s="67"/>
      <c r="R34" s="67"/>
      <c r="S34" s="67"/>
      <c r="T34" s="67"/>
      <c r="V34" s="67" t="s">
        <v>320</v>
      </c>
      <c r="W34" s="67"/>
      <c r="X34" s="67"/>
      <c r="Y34" s="67"/>
      <c r="Z34" s="67"/>
      <c r="AA34" s="67"/>
      <c r="AC34" s="67" t="s">
        <v>321</v>
      </c>
      <c r="AD34" s="67"/>
      <c r="AE34" s="67"/>
      <c r="AF34" s="67"/>
      <c r="AG34" s="67"/>
      <c r="AH34" s="67"/>
      <c r="AJ34" s="67" t="s">
        <v>322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286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286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286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286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286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353.34737999999999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974.96245999999996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7511.1054999999997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2788.6098999999999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110.15591999999999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100.07463</v>
      </c>
    </row>
    <row r="43" spans="1:68" x14ac:dyDescent="0.3">
      <c r="A43" s="66" t="s">
        <v>323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324</v>
      </c>
      <c r="B44" s="67"/>
      <c r="C44" s="67"/>
      <c r="D44" s="67"/>
      <c r="E44" s="67"/>
      <c r="F44" s="67"/>
      <c r="H44" s="67" t="s">
        <v>325</v>
      </c>
      <c r="I44" s="67"/>
      <c r="J44" s="67"/>
      <c r="K44" s="67"/>
      <c r="L44" s="67"/>
      <c r="M44" s="67"/>
      <c r="O44" s="67" t="s">
        <v>326</v>
      </c>
      <c r="P44" s="67"/>
      <c r="Q44" s="67"/>
      <c r="R44" s="67"/>
      <c r="S44" s="67"/>
      <c r="T44" s="67"/>
      <c r="V44" s="67" t="s">
        <v>327</v>
      </c>
      <c r="W44" s="67"/>
      <c r="X44" s="67"/>
      <c r="Y44" s="67"/>
      <c r="Z44" s="67"/>
      <c r="AA44" s="67"/>
      <c r="AC44" s="67" t="s">
        <v>328</v>
      </c>
      <c r="AD44" s="67"/>
      <c r="AE44" s="67"/>
      <c r="AF44" s="67"/>
      <c r="AG44" s="67"/>
      <c r="AH44" s="67"/>
      <c r="AJ44" s="67" t="s">
        <v>329</v>
      </c>
      <c r="AK44" s="67"/>
      <c r="AL44" s="67"/>
      <c r="AM44" s="67"/>
      <c r="AN44" s="67"/>
      <c r="AO44" s="67"/>
      <c r="AQ44" s="67" t="s">
        <v>330</v>
      </c>
      <c r="AR44" s="67"/>
      <c r="AS44" s="67"/>
      <c r="AT44" s="67"/>
      <c r="AU44" s="67"/>
      <c r="AV44" s="67"/>
      <c r="AX44" s="67" t="s">
        <v>331</v>
      </c>
      <c r="AY44" s="67"/>
      <c r="AZ44" s="67"/>
      <c r="BA44" s="67"/>
      <c r="BB44" s="67"/>
      <c r="BC44" s="67"/>
      <c r="BE44" s="67" t="s">
        <v>332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286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286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286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286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286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286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286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286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12.568246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11.44842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602.14813000000004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2.9542210999999999E-2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3.7846631999999998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55.754710000000003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70.087900000000005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6" sqref="J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62</v>
      </c>
      <c r="E2" s="61">
        <v>1677.4793999999999</v>
      </c>
      <c r="F2" s="61">
        <v>295.13</v>
      </c>
      <c r="G2" s="61">
        <v>27.414020000000001</v>
      </c>
      <c r="H2" s="61">
        <v>13.148465</v>
      </c>
      <c r="I2" s="61">
        <v>14.265556</v>
      </c>
      <c r="J2" s="61">
        <v>56.625464999999998</v>
      </c>
      <c r="K2" s="61">
        <v>34.006625999999997</v>
      </c>
      <c r="L2" s="61">
        <v>22.618841</v>
      </c>
      <c r="M2" s="61">
        <v>24.811264000000001</v>
      </c>
      <c r="N2" s="61">
        <v>2.1468574999999999</v>
      </c>
      <c r="O2" s="61">
        <v>13.747768000000001</v>
      </c>
      <c r="P2" s="61">
        <v>723.07280000000003</v>
      </c>
      <c r="Q2" s="61">
        <v>29.242495000000002</v>
      </c>
      <c r="R2" s="61">
        <v>543.68690000000004</v>
      </c>
      <c r="S2" s="61">
        <v>58.844270000000002</v>
      </c>
      <c r="T2" s="61">
        <v>5818.1122999999998</v>
      </c>
      <c r="U2" s="61">
        <v>1.3310192000000001</v>
      </c>
      <c r="V2" s="61">
        <v>16.916554999999999</v>
      </c>
      <c r="W2" s="61">
        <v>220.62454</v>
      </c>
      <c r="X2" s="61">
        <v>111.37112</v>
      </c>
      <c r="Y2" s="61">
        <v>1.5325074000000001</v>
      </c>
      <c r="Z2" s="61">
        <v>1.2031400000000001</v>
      </c>
      <c r="AA2" s="61">
        <v>15.488687499999999</v>
      </c>
      <c r="AB2" s="61">
        <v>1.4408183000000001</v>
      </c>
      <c r="AC2" s="61">
        <v>598.18209999999999</v>
      </c>
      <c r="AD2" s="61">
        <v>3.9122167000000001</v>
      </c>
      <c r="AE2" s="61">
        <v>1.8797581000000001</v>
      </c>
      <c r="AF2" s="61">
        <v>3.4960230000000001</v>
      </c>
      <c r="AG2" s="61">
        <v>353.34737999999999</v>
      </c>
      <c r="AH2" s="61">
        <v>250.67061000000001</v>
      </c>
      <c r="AI2" s="61">
        <v>102.67676</v>
      </c>
      <c r="AJ2" s="61">
        <v>974.96245999999996</v>
      </c>
      <c r="AK2" s="61">
        <v>7511.1054999999997</v>
      </c>
      <c r="AL2" s="61">
        <v>110.15591999999999</v>
      </c>
      <c r="AM2" s="61">
        <v>2788.6098999999999</v>
      </c>
      <c r="AN2" s="61">
        <v>100.07463</v>
      </c>
      <c r="AO2" s="61">
        <v>12.568246</v>
      </c>
      <c r="AP2" s="61">
        <v>9.8085950000000004</v>
      </c>
      <c r="AQ2" s="61">
        <v>2.7596512</v>
      </c>
      <c r="AR2" s="61">
        <v>11.44842</v>
      </c>
      <c r="AS2" s="61">
        <v>602.14813000000004</v>
      </c>
      <c r="AT2" s="61">
        <v>2.9542210999999999E-2</v>
      </c>
      <c r="AU2" s="61">
        <v>3.7846631999999998</v>
      </c>
      <c r="AV2" s="61">
        <v>55.754710000000003</v>
      </c>
      <c r="AW2" s="61">
        <v>70.087900000000005</v>
      </c>
      <c r="AX2" s="61">
        <v>9.4372259999999999E-2</v>
      </c>
      <c r="AY2" s="61">
        <v>0.66118310000000002</v>
      </c>
      <c r="AZ2" s="61">
        <v>253.16226</v>
      </c>
      <c r="BA2" s="61">
        <v>21.379010000000001</v>
      </c>
      <c r="BB2" s="61">
        <v>6.268961</v>
      </c>
      <c r="BC2" s="61">
        <v>8.3620800000000006</v>
      </c>
      <c r="BD2" s="61">
        <v>6.7268257</v>
      </c>
      <c r="BE2" s="61">
        <v>0.34230759999999999</v>
      </c>
      <c r="BF2" s="61">
        <v>2.4641948</v>
      </c>
      <c r="BG2" s="61">
        <v>4.5795576000000001E-4</v>
      </c>
      <c r="BH2" s="61">
        <v>1.4081158E-3</v>
      </c>
      <c r="BI2" s="61">
        <v>1.8045479E-3</v>
      </c>
      <c r="BJ2" s="61">
        <v>2.2483929999999999E-2</v>
      </c>
      <c r="BK2" s="61">
        <v>3.5227366999999997E-5</v>
      </c>
      <c r="BL2" s="61">
        <v>0.52686200000000005</v>
      </c>
      <c r="BM2" s="61">
        <v>6.1786035999999998</v>
      </c>
      <c r="BN2" s="61">
        <v>2.2055186999999998</v>
      </c>
      <c r="BO2" s="61">
        <v>98.917310000000001</v>
      </c>
      <c r="BP2" s="61">
        <v>19.493131999999999</v>
      </c>
      <c r="BQ2" s="61">
        <v>32.812973</v>
      </c>
      <c r="BR2" s="61">
        <v>114.11834</v>
      </c>
      <c r="BS2" s="61">
        <v>20.713412999999999</v>
      </c>
      <c r="BT2" s="61">
        <v>25.740836999999999</v>
      </c>
      <c r="BU2" s="61">
        <v>2.6880046000000001E-2</v>
      </c>
      <c r="BV2" s="61">
        <v>6.7823357000000003E-3</v>
      </c>
      <c r="BW2" s="61">
        <v>1.6245961</v>
      </c>
      <c r="BX2" s="61">
        <v>1.5735743</v>
      </c>
      <c r="BY2" s="61">
        <v>6.7801273999999995E-2</v>
      </c>
      <c r="BZ2" s="61">
        <v>6.3068119999999997E-4</v>
      </c>
      <c r="CA2" s="61">
        <v>0.85686340000000005</v>
      </c>
      <c r="CB2" s="61">
        <v>4.7260059999999996E-3</v>
      </c>
      <c r="CC2" s="61">
        <v>1.519184E-2</v>
      </c>
      <c r="CD2" s="61">
        <v>0.15336991999999999</v>
      </c>
      <c r="CE2" s="61">
        <v>3.7587509999999998E-2</v>
      </c>
      <c r="CF2" s="61">
        <v>1.9170065999999999E-2</v>
      </c>
      <c r="CG2" s="61">
        <v>4.9500000000000003E-7</v>
      </c>
      <c r="CH2" s="61">
        <v>3.6706876999999998E-4</v>
      </c>
      <c r="CI2" s="61">
        <v>7.7246405000000002E-8</v>
      </c>
      <c r="CJ2" s="61">
        <v>0.37111430000000001</v>
      </c>
      <c r="CK2" s="61">
        <v>1.0740016E-2</v>
      </c>
      <c r="CL2" s="61">
        <v>0.56982200000000005</v>
      </c>
      <c r="CM2" s="61">
        <v>5.7077249999999999</v>
      </c>
      <c r="CN2" s="61">
        <v>1663.8271</v>
      </c>
      <c r="CO2" s="61">
        <v>3008.5286000000001</v>
      </c>
      <c r="CP2" s="61">
        <v>1288.5499</v>
      </c>
      <c r="CQ2" s="61">
        <v>595.14589999999998</v>
      </c>
      <c r="CR2" s="61">
        <v>322.25333000000001</v>
      </c>
      <c r="CS2" s="61">
        <v>373.48687999999999</v>
      </c>
      <c r="CT2" s="61">
        <v>1713.1447000000001</v>
      </c>
      <c r="CU2" s="61">
        <v>851.79920000000004</v>
      </c>
      <c r="CV2" s="61">
        <v>1226.1704999999999</v>
      </c>
      <c r="CW2" s="61">
        <v>958.11834999999996</v>
      </c>
      <c r="CX2" s="61">
        <v>255.19526999999999</v>
      </c>
      <c r="CY2" s="61">
        <v>2389.7779999999998</v>
      </c>
      <c r="CZ2" s="61">
        <v>1117.5028</v>
      </c>
      <c r="DA2" s="61">
        <v>2441.4124000000002</v>
      </c>
      <c r="DB2" s="61">
        <v>2718.8854999999999</v>
      </c>
      <c r="DC2" s="61">
        <v>3247.5111999999999</v>
      </c>
      <c r="DD2" s="61">
        <v>4956.3325000000004</v>
      </c>
      <c r="DE2" s="61">
        <v>922.05970000000002</v>
      </c>
      <c r="DF2" s="61">
        <v>3152.5735</v>
      </c>
      <c r="DG2" s="61">
        <v>1137.4495999999999</v>
      </c>
      <c r="DH2" s="61">
        <v>21.321511999999998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21.379010000000001</v>
      </c>
      <c r="B6">
        <f>BB2</f>
        <v>6.268961</v>
      </c>
      <c r="C6">
        <f>BC2</f>
        <v>8.3620800000000006</v>
      </c>
      <c r="D6">
        <f>BD2</f>
        <v>6.7268257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21759</v>
      </c>
      <c r="C2" s="56">
        <f ca="1">YEAR(TODAY())-YEAR(B2)+IF(TODAY()&gt;=DATE(YEAR(TODAY()),MONTH(B2),DAY(B2)),0,-1)</f>
        <v>62</v>
      </c>
      <c r="E2" s="52">
        <v>160</v>
      </c>
      <c r="F2" s="53" t="s">
        <v>39</v>
      </c>
      <c r="G2" s="52">
        <v>50</v>
      </c>
      <c r="H2" s="51" t="s">
        <v>41</v>
      </c>
      <c r="I2" s="72">
        <f>ROUND(G3/E3^2,1)</f>
        <v>19.5</v>
      </c>
    </row>
    <row r="3" spans="1:9" x14ac:dyDescent="0.3">
      <c r="E3" s="51">
        <f>E2/100</f>
        <v>1.6</v>
      </c>
      <c r="F3" s="51" t="s">
        <v>40</v>
      </c>
      <c r="G3" s="51">
        <f>G2</f>
        <v>50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온동림, ID : H1901016)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14일 10:45:11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44543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50</v>
      </c>
      <c r="N12" s="118"/>
      <c r="O12" s="113" t="s">
        <v>271</v>
      </c>
      <c r="P12" s="107"/>
      <c r="Q12" s="90">
        <f>'개인정보 및 신체계측 입력'!I2</f>
        <v>19.5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온동림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77.835999999999999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7.23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14.933999999999999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11.6</v>
      </c>
      <c r="L72" s="36" t="s">
        <v>53</v>
      </c>
      <c r="M72" s="36">
        <f>ROUND('DRIs DATA'!K8,1)</f>
        <v>14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72.489999999999995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140.97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111.37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96.05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44.17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500.74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125.68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2021-12-14T01:56:58Z</dcterms:modified>
</cp:coreProperties>
</file>