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<sst xmlns="http://schemas.openxmlformats.org/spreadsheetml/2006/main" count="692" uniqueCount="353">
  <si>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</si>
  <si>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</si>
  <si>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</si>
  <si>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</si>
  <si>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</si>
  <si>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</si>
  <si>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</si>
  <si>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</si>
  <si>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</si>
  <si>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</si>
  <si>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</si>
  <si>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</si>
  <si>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</si>
  <si>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</si>
  <si>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</si>
  <si>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</si>
  <si>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</si>
  <si>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</si>
  <si>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</si>
  <si>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</si>
  <si>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</si>
  <si>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</si>
  <si>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</si>
  <si>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</si>
  <si>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</si>
  <si>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</si>
  <si>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</si>
  <si>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</si>
  <si>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</si>
  <si>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</si>
  <si>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</si>
  <si>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</si>
  <si>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</si>
  <si>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</si>
  <si>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</si>
  <si>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</si>
  <si>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</si>
  <si>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</si>
  <si>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</si>
  <si>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</si>
  <si>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</si>
  <si>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</si>
  <si>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</si>
  <si>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</si>
  <si>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</si>
  <si>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</si>
  <si>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</si>
  <si>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</si>
  <si>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</si>
  <si>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</si>
  <si>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</si>
  <si>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</si>
  <si>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</si>
  <si>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</si>
  <si>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</si>
  <si>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</si>
  <si>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</si>
  <si>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</si>
  <si>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</si>
  <si>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</si>
  <si>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</si>
  <si>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</si>
  <si>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</si>
  <si>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</si>
  <si>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</si>
  <si>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</si>
  <si>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</si>
  <si>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</si>
  <si>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</si>
  <si>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</si>
  <si>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</si>
  <si>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</si>
  <si>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</si>
  <si>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</si>
  <si>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</si>
  <si>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</si>
  <si>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</si>
  <si>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</si>
  <si>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</si>
  <si>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</si>
  <si>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</si>
  <si>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</si>
  <si>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</si>
  <si>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</si>
  <si>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</si>
  <si>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</si>
  <si>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</si>
  <si>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</si>
  <si>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</si>
  <si>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</si>
  <si>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</si>
  <si>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</si>
  <si>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</si>
  <si>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</si>
  <si>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</si>
  <si>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</si>
  <si>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</si>
  <si>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</si>
  <si>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</si>
  <si>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</si>
  <si>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</si>
  <si>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</si>
  <si>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</si>
  <si>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</si>
  <si>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</si>
  <si>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</si>
  <si>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</si>
  <si>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</si>
  <si>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</si>
  <si>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</si>
  <si>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</si>
  <si>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</si>
  <si>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</si>
  <si>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</si>
  <si>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</si>
  <si>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</si>
  <si>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</si>
  <si>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</si>
  <si>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</si>
  <si>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</si>
  <si>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</si>
  <si>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</si>
  <si>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</si>
  <si>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</si>
  <si>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</si>
  <si>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</si>
  <si>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</si>
  <si>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</si>
  <si>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</si>
  <si>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</si>
  <si>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</si>
  <si>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</si>
  <si>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</si>
  <si>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</si>
  <si>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</si>
  <si>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</si>
  <si>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</si>
  <si>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</si>
  <si>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</si>
  <si>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</si>
  <si>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</si>
  <si>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</si>
  <si>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</si>
  <si>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</si>
  <si>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</si>
  <si>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</si>
  <si>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</si>
  <si>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</si>
  <si>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</si>
  <si>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</si>
  <si>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</si>
  <si>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</si>
  <si>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</si>
  <si>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</si>
  <si>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</si>
  <si>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</si>
  <si>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</si>
  <si>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</si>
  <si>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</si>
  <si>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</si>
  <si>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</si>
  <si>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</si>
  <si>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</si>
  <si>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</si>
  <si>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</si>
  <si>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</si>
  <si>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</si>
  <si>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</si>
  <si>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</si>
  <si>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</si>
  <si>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</si>
  <si>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</si>
  <si>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</si>
  <si>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</si>
  <si>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</si>
  <si>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</si>
  <si>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</si>
  <si>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</si>
  <si>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</si>
  <si>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</si>
  <si>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</si>
  <si>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</si>
  <si>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</si>
  <si>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</si>
  <si>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</si>
  <si>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</si>
  <si>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</si>
  <si>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</si>
  <si>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</si>
  <si>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</si>
  <si>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</si>
  <si>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</si>
  <si>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</si>
  <si>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</si>
  <si>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</si>
  <si>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</si>
  <si>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</si>
  <si>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</si>
  <si>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</si>
  <si>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</si>
  <si>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</si>
  <si>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</si>
  <si>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</si>
  <si>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</si>
  <si>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</si>
  <si>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</si>
  <si>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</si>
  <si>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</si>
  <si>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</si>
  <si>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</si>
  <si>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</si>
  <si>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</si>
  <si>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</si>
  <si>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</si>
  <si>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</si>
  <si>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</si>
  <si>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</si>
  <si>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</si>
  <si>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</si>
  <si>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</si>
  <si>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</si>
  <si>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</si>
  <si>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</si>
  <si>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</si>
  <si>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</si>
  <si>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</si>
  <si>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</si>
  <si>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</si>
  <si>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</si>
  <si>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</si>
  <si>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</si>
  <si>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</si>
  <si>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</si>
  <si>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</si>
  <si>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</si>
  <si>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</si>
  <si>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</si>
  <si>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</si>
  <si>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</si>
  <si>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</si>
  <si>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</si>
  <si>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</si>
  <si>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</si>
  <si>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</si>
  <si>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</si>
  <si>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</si>
  <si>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</si>
  <si>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</si>
  <si>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</si>
  <si>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</si>
  <si>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</si>
  <si>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</si>
  <si>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</si>
  <si>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</si>
  <si>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</si>
  <si>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</si>
  <si>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</si>
  <si>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</si>
  <si>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</si>
  <si>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</si>
  <si>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</si>
  <si>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</si>
  <si>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</si>
  <si>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</si>
  <si>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</si>
  <si>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</si>
  <si>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</si>
  <si>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</si>
  <si>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</si>
  <si>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</si>
  <si>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</si>
  <si>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</si>
  <si>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</si>
  <si>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</si>
  <si>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</si>
  <si>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</si>
  <si>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</si>
  <si>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정보</t>
    <phoneticPr fontId="1" type="noConversion"/>
  </si>
  <si>
    <t>에너지(kcal)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</si>
  <si>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</si>
  <si>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</si>
  <si>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</si>
  <si>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평균필요량</t>
    <phoneticPr fontId="1" type="noConversion"/>
  </si>
  <si>
    <t>권장섭취량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</si>
  <si>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</si>
  <si>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</si>
  <si>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</si>
  <si>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비타민D</t>
    <phoneticPr fontId="1" type="noConversion"/>
  </si>
  <si>
    <t>비타민C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</si>
  <si>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</si>
  <si>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</si>
  <si>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</si>
  <si>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</si>
  <si>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</si>
  <si>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</si>
  <si>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</si>
  <si>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아연</t>
    <phoneticPr fontId="1" type="noConversion"/>
  </si>
  <si>
    <t>요오드</t>
    <phoneticPr fontId="1" type="noConversion"/>
  </si>
  <si>
    <t>셀레늄</t>
    <phoneticPr fontId="1" type="noConversion"/>
  </si>
  <si>
    <t>몰리브덴(ug/일)</t>
    <phoneticPr fontId="1" type="noConversion"/>
  </si>
  <si>
    <t>다량영양소</t>
    <phoneticPr fontId="1" type="noConversion"/>
  </si>
  <si>
    <t>열량영양소</t>
    <phoneticPr fontId="1" type="noConversion"/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</si>
  <si>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</si>
  <si>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</si>
  <si>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</si>
  <si>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</si>
  <si>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비타민E</t>
    <phoneticPr fontId="1" type="noConversion"/>
  </si>
  <si>
    <t>수용성 비타민</t>
    <phoneticPr fontId="1" type="noConversion"/>
  </si>
  <si>
    <t>리보플라빈</t>
    <phoneticPr fontId="1" type="noConversion"/>
  </si>
  <si>
    <t>판토텐산</t>
    <phoneticPr fontId="1" type="noConversion"/>
  </si>
  <si>
    <t>구리</t>
    <phoneticPr fontId="1" type="noConversion"/>
  </si>
  <si>
    <t>크롬</t>
    <phoneticPr fontId="1" type="noConversion"/>
  </si>
  <si>
    <t>구리(ug/일)</t>
    <phoneticPr fontId="1" type="noConversion"/>
  </si>
  <si>
    <t>(설문지 : FFQ 95문항 설문지, 사용자 : 오은희, ID : H1901020)</t>
  </si>
  <si>
    <t>출력시각</t>
    <phoneticPr fontId="1" type="noConversion"/>
  </si>
  <si>
    <t>2021년 12월 15일 10:48:20</t>
  </si>
  <si>
    <t>식이섬유</t>
    <phoneticPr fontId="1" type="noConversion"/>
  </si>
  <si>
    <t>섭취량</t>
    <phoneticPr fontId="1" type="noConversion"/>
  </si>
  <si>
    <t>탄수화물</t>
    <phoneticPr fontId="1" type="noConversion"/>
  </si>
  <si>
    <t>n-3불포화</t>
    <phoneticPr fontId="1" type="noConversion"/>
  </si>
  <si>
    <t>n-6불포화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</si>
  <si>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</si>
  <si>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</si>
  <si>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</si>
  <si>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</si>
  <si>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</si>
  <si>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</si>
  <si>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</si>
  <si>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</si>
  <si>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</si>
  <si>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</si>
  <si>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</si>
  <si>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권장섭취량</t>
    <phoneticPr fontId="1" type="noConversion"/>
  </si>
  <si>
    <t>평균필요량</t>
    <phoneticPr fontId="1" type="noConversion"/>
  </si>
  <si>
    <t>상한섭취량</t>
    <phoneticPr fontId="1" type="noConversion"/>
  </si>
  <si>
    <t>평균필요량</t>
    <phoneticPr fontId="1" type="noConversion"/>
  </si>
  <si>
    <t>비타민A(μg RAE/일)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</si>
  <si>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</si>
  <si>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</si>
  <si>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</si>
  <si>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</si>
  <si>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충분섭취량</t>
    <phoneticPr fontId="1" type="noConversion"/>
  </si>
  <si>
    <t>섭취량</t>
    <phoneticPr fontId="1" type="noConversion"/>
  </si>
  <si>
    <t>엽산(μg DFE/일)</t>
    <phoneticPr fontId="1" type="noConversion"/>
  </si>
  <si>
    <t>나트륨</t>
    <phoneticPr fontId="1" type="noConversion"/>
  </si>
  <si>
    <t>마그네슘</t>
    <phoneticPr fontId="1" type="noConversion"/>
  </si>
  <si>
    <t>미량 무기질</t>
    <phoneticPr fontId="1" type="noConversion"/>
  </si>
  <si>
    <t>불소</t>
    <phoneticPr fontId="1" type="noConversion"/>
  </si>
  <si>
    <t>망간</t>
    <phoneticPr fontId="1" type="noConversion"/>
  </si>
  <si>
    <t>몰리브덴</t>
    <phoneticPr fontId="1" type="noConversion"/>
  </si>
  <si>
    <t>크롬(ug/일)</t>
    <phoneticPr fontId="1" type="noConversion"/>
  </si>
  <si>
    <t>H1901020</t>
  </si>
  <si>
    <t>오은희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</si>
</sst>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72.954849999999993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668008"/>
        <c:axId val="535670360"/>
      </c:barChart>
      <c:catAx>
        <c:axId val="53566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670360"/>
        <c:crosses val="autoZero"/>
        <c:auto val="1"/>
        <c:lblAlgn val="ctr"/>
        <c:lblOffset val="100"/>
        <c:noMultiLvlLbl val="0"/>
      </c:catAx>
      <c:valAx>
        <c:axId val="53567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66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3.1786148999999999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2528"/>
        <c:axId val="529571352"/>
      </c:barChart>
      <c:catAx>
        <c:axId val="52957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1352"/>
        <c:crosses val="autoZero"/>
        <c:auto val="1"/>
        <c:lblAlgn val="ctr"/>
        <c:lblOffset val="100"/>
        <c:noMultiLvlLbl val="0"/>
      </c:catAx>
      <c:valAx>
        <c:axId val="52957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5.3011489999999997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6448"/>
        <c:axId val="529576840"/>
      </c:barChart>
      <c:catAx>
        <c:axId val="52957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6840"/>
        <c:crosses val="autoZero"/>
        <c:auto val="1"/>
        <c:lblAlgn val="ctr"/>
        <c:lblOffset val="100"/>
        <c:noMultiLvlLbl val="0"/>
      </c:catAx>
      <c:valAx>
        <c:axId val="529576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1308.8514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1744"/>
        <c:axId val="529572920"/>
      </c:barChart>
      <c:catAx>
        <c:axId val="52957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2920"/>
        <c:crosses val="autoZero"/>
        <c:auto val="1"/>
        <c:lblAlgn val="ctr"/>
        <c:lblOffset val="100"/>
        <c:noMultiLvlLbl val="0"/>
      </c:catAx>
      <c:valAx>
        <c:axId val="529572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4255.4579999999996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456456"/>
        <c:axId val="534456848"/>
      </c:barChart>
      <c:catAx>
        <c:axId val="53445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56848"/>
        <c:crosses val="autoZero"/>
        <c:auto val="1"/>
        <c:lblAlgn val="ctr"/>
        <c:lblOffset val="100"/>
        <c:noMultiLvlLbl val="0"/>
      </c:catAx>
      <c:valAx>
        <c:axId val="5344568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45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91.59648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296144"/>
        <c:axId val="541296536"/>
      </c:barChart>
      <c:catAx>
        <c:axId val="54129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296536"/>
        <c:crosses val="autoZero"/>
        <c:auto val="1"/>
        <c:lblAlgn val="ctr"/>
        <c:lblOffset val="100"/>
        <c:noMultiLvlLbl val="0"/>
      </c:catAx>
      <c:valAx>
        <c:axId val="541296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29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160.93303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294184"/>
        <c:axId val="541295752"/>
      </c:barChart>
      <c:catAx>
        <c:axId val="54129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295752"/>
        <c:crosses val="autoZero"/>
        <c:auto val="1"/>
        <c:lblAlgn val="ctr"/>
        <c:lblOffset val="100"/>
        <c:noMultiLvlLbl val="0"/>
      </c:catAx>
      <c:valAx>
        <c:axId val="54129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29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12.528135000000001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293400"/>
        <c:axId val="541294576"/>
      </c:barChart>
      <c:catAx>
        <c:axId val="541293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294576"/>
        <c:crosses val="autoZero"/>
        <c:auto val="1"/>
        <c:lblAlgn val="ctr"/>
        <c:lblOffset val="100"/>
        <c:noMultiLvlLbl val="0"/>
      </c:catAx>
      <c:valAx>
        <c:axId val="541294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293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974.42750000000001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295360"/>
        <c:axId val="691675024"/>
      </c:barChart>
      <c:catAx>
        <c:axId val="54129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675024"/>
        <c:crosses val="autoZero"/>
        <c:auto val="1"/>
        <c:lblAlgn val="ctr"/>
        <c:lblOffset val="100"/>
        <c:noMultiLvlLbl val="0"/>
      </c:catAx>
      <c:valAx>
        <c:axId val="6916750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29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4.4701956000000001E-2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673456"/>
        <c:axId val="691678160"/>
      </c:barChart>
      <c:catAx>
        <c:axId val="69167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678160"/>
        <c:crosses val="autoZero"/>
        <c:auto val="1"/>
        <c:lblAlgn val="ctr"/>
        <c:lblOffset val="100"/>
        <c:noMultiLvlLbl val="0"/>
      </c:catAx>
      <c:valAx>
        <c:axId val="691678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67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4.2869864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672280"/>
        <c:axId val="691671888"/>
      </c:barChart>
      <c:catAx>
        <c:axId val="69167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671888"/>
        <c:crosses val="autoZero"/>
        <c:auto val="1"/>
        <c:lblAlgn val="ctr"/>
        <c:lblOffset val="100"/>
        <c:noMultiLvlLbl val="0"/>
      </c:catAx>
      <c:valAx>
        <c:axId val="691671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67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32.212440000000001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668400"/>
        <c:axId val="535671536"/>
      </c:barChart>
      <c:catAx>
        <c:axId val="53566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671536"/>
        <c:crosses val="autoZero"/>
        <c:auto val="1"/>
        <c:lblAlgn val="ctr"/>
        <c:lblOffset val="100"/>
        <c:noMultiLvlLbl val="0"/>
      </c:catAx>
      <c:valAx>
        <c:axId val="535671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66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162.57876999999999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674240"/>
        <c:axId val="691671104"/>
      </c:barChart>
      <c:catAx>
        <c:axId val="69167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671104"/>
        <c:crosses val="autoZero"/>
        <c:auto val="1"/>
        <c:lblAlgn val="ctr"/>
        <c:lblOffset val="100"/>
        <c:noMultiLvlLbl val="0"/>
      </c:catAx>
      <c:valAx>
        <c:axId val="6916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67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85.645619999999994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676200"/>
        <c:axId val="691677768"/>
      </c:barChart>
      <c:catAx>
        <c:axId val="69167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677768"/>
        <c:crosses val="autoZero"/>
        <c:auto val="1"/>
        <c:lblAlgn val="ctr"/>
        <c:lblOffset val="100"/>
        <c:noMultiLvlLbl val="0"/>
      </c:catAx>
      <c:valAx>
        <c:axId val="691677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67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5.4850000000000003</c:v>
                </c:pt>
                <c:pt idx="1">
                  <c:v>8.5939999999999994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91678552"/>
        <c:axId val="691673848"/>
      </c:barChart>
      <c:catAx>
        <c:axId val="691678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673848"/>
        <c:crosses val="autoZero"/>
        <c:auto val="1"/>
        <c:lblAlgn val="ctr"/>
        <c:lblOffset val="100"/>
        <c:noMultiLvlLbl val="0"/>
      </c:catAx>
      <c:valAx>
        <c:axId val="691673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678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14.699947</c:v>
                </c:pt>
                <c:pt idx="1">
                  <c:v>20.132269999999998</c:v>
                </c:pt>
                <c:pt idx="2">
                  <c:v>14.6779175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644.39840000000004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674632"/>
        <c:axId val="691673064"/>
      </c:barChart>
      <c:catAx>
        <c:axId val="69167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673064"/>
        <c:crosses val="autoZero"/>
        <c:auto val="1"/>
        <c:lblAlgn val="ctr"/>
        <c:lblOffset val="100"/>
        <c:noMultiLvlLbl val="0"/>
      </c:catAx>
      <c:valAx>
        <c:axId val="691673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67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22.853404999999999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822536"/>
        <c:axId val="691820968"/>
      </c:barChart>
      <c:catAx>
        <c:axId val="69182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820968"/>
        <c:crosses val="autoZero"/>
        <c:auto val="1"/>
        <c:lblAlgn val="ctr"/>
        <c:lblOffset val="100"/>
        <c:noMultiLvlLbl val="0"/>
      </c:catAx>
      <c:valAx>
        <c:axId val="691820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82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76.617999999999995</c:v>
                </c:pt>
                <c:pt idx="1">
                  <c:v>8.5980000000000008</c:v>
                </c:pt>
                <c:pt idx="2">
                  <c:v>14.784000000000001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91822144"/>
        <c:axId val="691823712"/>
      </c:barChart>
      <c:catAx>
        <c:axId val="69182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823712"/>
        <c:crosses val="autoZero"/>
        <c:auto val="1"/>
        <c:lblAlgn val="ctr"/>
        <c:lblOffset val="100"/>
        <c:noMultiLvlLbl val="0"/>
      </c:catAx>
      <c:valAx>
        <c:axId val="69182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82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2185.1313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825672"/>
        <c:axId val="691821360"/>
      </c:barChart>
      <c:catAx>
        <c:axId val="691825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821360"/>
        <c:crosses val="autoZero"/>
        <c:auto val="1"/>
        <c:lblAlgn val="ctr"/>
        <c:lblOffset val="100"/>
        <c:noMultiLvlLbl val="0"/>
      </c:catAx>
      <c:valAx>
        <c:axId val="691821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82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246.67920000000001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825280"/>
        <c:axId val="691819792"/>
      </c:barChart>
      <c:catAx>
        <c:axId val="69182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819792"/>
        <c:crosses val="autoZero"/>
        <c:auto val="1"/>
        <c:lblAlgn val="ctr"/>
        <c:lblOffset val="100"/>
        <c:noMultiLvlLbl val="0"/>
      </c:catAx>
      <c:valAx>
        <c:axId val="691819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82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504.29108000000002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824104"/>
        <c:axId val="691819008"/>
      </c:barChart>
      <c:catAx>
        <c:axId val="69182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819008"/>
        <c:crosses val="autoZero"/>
        <c:auto val="1"/>
        <c:lblAlgn val="ctr"/>
        <c:lblOffset val="100"/>
        <c:noMultiLvlLbl val="0"/>
      </c:catAx>
      <c:valAx>
        <c:axId val="69181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82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3.8548460000000002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666440"/>
        <c:axId val="534458024"/>
      </c:barChart>
      <c:catAx>
        <c:axId val="535666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58024"/>
        <c:crosses val="autoZero"/>
        <c:auto val="1"/>
        <c:lblAlgn val="ctr"/>
        <c:lblOffset val="100"/>
        <c:noMultiLvlLbl val="0"/>
      </c:catAx>
      <c:valAx>
        <c:axId val="53445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66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5737.0730000000003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820184"/>
        <c:axId val="691826064"/>
      </c:barChart>
      <c:catAx>
        <c:axId val="69182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826064"/>
        <c:crosses val="autoZero"/>
        <c:auto val="1"/>
        <c:lblAlgn val="ctr"/>
        <c:lblOffset val="100"/>
        <c:noMultiLvlLbl val="0"/>
      </c:catAx>
      <c:valAx>
        <c:axId val="691826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82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17.437045999999999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819400"/>
        <c:axId val="748666984"/>
      </c:barChart>
      <c:catAx>
        <c:axId val="69181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8666984"/>
        <c:crosses val="autoZero"/>
        <c:auto val="1"/>
        <c:lblAlgn val="ctr"/>
        <c:lblOffset val="100"/>
        <c:noMultiLvlLbl val="0"/>
      </c:catAx>
      <c:valAx>
        <c:axId val="74866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81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3.0691465999999998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8671688"/>
        <c:axId val="748672080"/>
      </c:barChart>
      <c:catAx>
        <c:axId val="748671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8672080"/>
        <c:crosses val="autoZero"/>
        <c:auto val="1"/>
        <c:lblAlgn val="ctr"/>
        <c:lblOffset val="100"/>
        <c:noMultiLvlLbl val="0"/>
      </c:catAx>
      <c:valAx>
        <c:axId val="748672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867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303.62473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196184"/>
        <c:axId val="527191480"/>
      </c:barChart>
      <c:catAx>
        <c:axId val="52719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191480"/>
        <c:crosses val="autoZero"/>
        <c:auto val="1"/>
        <c:lblAlgn val="ctr"/>
        <c:lblOffset val="100"/>
        <c:noMultiLvlLbl val="0"/>
      </c:catAx>
      <c:valAx>
        <c:axId val="527191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19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1.5055476000000001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6561024"/>
        <c:axId val="406561416"/>
      </c:barChart>
      <c:catAx>
        <c:axId val="40656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561416"/>
        <c:crosses val="autoZero"/>
        <c:auto val="1"/>
        <c:lblAlgn val="ctr"/>
        <c:lblOffset val="100"/>
        <c:noMultiLvlLbl val="0"/>
      </c:catAx>
      <c:valAx>
        <c:axId val="406561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656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18.343077000000001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8800"/>
        <c:axId val="529576056"/>
      </c:barChart>
      <c:catAx>
        <c:axId val="52957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6056"/>
        <c:crosses val="autoZero"/>
        <c:auto val="1"/>
        <c:lblAlgn val="ctr"/>
        <c:lblOffset val="100"/>
        <c:noMultiLvlLbl val="0"/>
      </c:catAx>
      <c:valAx>
        <c:axId val="529576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3.0691465999999998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3704"/>
        <c:axId val="529574096"/>
      </c:barChart>
      <c:catAx>
        <c:axId val="52957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4096"/>
        <c:crosses val="autoZero"/>
        <c:auto val="1"/>
        <c:lblAlgn val="ctr"/>
        <c:lblOffset val="100"/>
        <c:noMultiLvlLbl val="0"/>
      </c:catAx>
      <c:valAx>
        <c:axId val="529574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630.10739999999998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7232"/>
        <c:axId val="529574488"/>
      </c:barChart>
      <c:catAx>
        <c:axId val="52957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4488"/>
        <c:crosses val="autoZero"/>
        <c:auto val="1"/>
        <c:lblAlgn val="ctr"/>
        <c:lblOffset val="100"/>
        <c:noMultiLvlLbl val="0"/>
      </c:catAx>
      <c:valAx>
        <c:axId val="529574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7.561661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8016"/>
        <c:axId val="529578408"/>
      </c:barChart>
      <c:catAx>
        <c:axId val="52957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8408"/>
        <c:crosses val="autoZero"/>
        <c:auto val="1"/>
        <c:lblAlgn val="ctr"/>
        <c:lblOffset val="100"/>
        <c:noMultiLvlLbl val="0"/>
      </c:catAx>
      <c:valAx>
        <c:axId val="529578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오은희, ID : H1901020)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15일 10:48:20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2185.1313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72.954849999999993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32.212440000000001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76.617999999999995</v>
      </c>
      <c r="G8" s="59">
        <f>'DRIs DATA 입력'!G8</f>
        <v>8.5980000000000008</v>
      </c>
      <c r="H8" s="59">
        <f>'DRIs DATA 입력'!H8</f>
        <v>14.784000000000001</v>
      </c>
      <c r="I8" s="46"/>
      <c r="J8" s="59" t="s">
        <v>216</v>
      </c>
      <c r="K8" s="59">
        <f>'DRIs DATA 입력'!K8</f>
        <v>5.4850000000000003</v>
      </c>
      <c r="L8" s="59">
        <f>'DRIs DATA 입력'!L8</f>
        <v>8.5939999999999994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644.39840000000004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22.853404999999999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3.8548460000000002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303.62473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246.67920000000001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1.9375142000000001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1.5055476000000001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18.343077000000001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3.0691465999999998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630.10739999999998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7.561661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3.1786148999999999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5.3011489999999997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504.29108000000002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1308.8514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5737.0730000000003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4255.4579999999996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91.59648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160.93303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17.437045999999999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12.528135000000001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974.42750000000001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4.4701956000000001E-2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4.2869864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162.57876999999999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85.645619999999994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4" sqref="G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313</v>
      </c>
      <c r="G1" s="62" t="s">
        <v>314</v>
      </c>
      <c r="H1" s="61" t="s">
        <v>315</v>
      </c>
    </row>
    <row r="3" spans="1:27" x14ac:dyDescent="0.3">
      <c r="A3" s="71" t="s">
        <v>300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301</v>
      </c>
      <c r="F4" s="67"/>
      <c r="G4" s="67"/>
      <c r="H4" s="68"/>
      <c r="J4" s="66" t="s">
        <v>279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316</v>
      </c>
      <c r="V4" s="69"/>
      <c r="W4" s="69"/>
      <c r="X4" s="69"/>
      <c r="Y4" s="69"/>
      <c r="Z4" s="69"/>
    </row>
    <row r="5" spans="1:27" x14ac:dyDescent="0.3">
      <c r="A5" s="65"/>
      <c r="B5" s="65" t="s">
        <v>280</v>
      </c>
      <c r="C5" s="65" t="s">
        <v>317</v>
      </c>
      <c r="E5" s="65"/>
      <c r="F5" s="65" t="s">
        <v>318</v>
      </c>
      <c r="G5" s="65" t="s">
        <v>281</v>
      </c>
      <c r="H5" s="65" t="s">
        <v>46</v>
      </c>
      <c r="J5" s="65"/>
      <c r="K5" s="65" t="s">
        <v>319</v>
      </c>
      <c r="L5" s="65" t="s">
        <v>320</v>
      </c>
      <c r="N5" s="65"/>
      <c r="O5" s="65" t="s">
        <v>282</v>
      </c>
      <c r="P5" s="65" t="s">
        <v>321</v>
      </c>
      <c r="Q5" s="65" t="s">
        <v>303</v>
      </c>
      <c r="R5" s="65" t="s">
        <v>304</v>
      </c>
      <c r="S5" s="65" t="s">
        <v>302</v>
      </c>
      <c r="U5" s="65"/>
      <c r="V5" s="65" t="s">
        <v>282</v>
      </c>
      <c r="W5" s="65" t="s">
        <v>283</v>
      </c>
      <c r="X5" s="65" t="s">
        <v>322</v>
      </c>
      <c r="Y5" s="65" t="s">
        <v>323</v>
      </c>
      <c r="Z5" s="65" t="s">
        <v>317</v>
      </c>
    </row>
    <row r="6" spans="1:27" x14ac:dyDescent="0.3">
      <c r="A6" s="65" t="s">
        <v>324</v>
      </c>
      <c r="B6" s="65">
        <v>1600</v>
      </c>
      <c r="C6" s="65">
        <v>2185.1313</v>
      </c>
      <c r="E6" s="65" t="s">
        <v>284</v>
      </c>
      <c r="F6" s="65">
        <v>55</v>
      </c>
      <c r="G6" s="65">
        <v>15</v>
      </c>
      <c r="H6" s="65">
        <v>7</v>
      </c>
      <c r="J6" s="65" t="s">
        <v>325</v>
      </c>
      <c r="K6" s="65">
        <v>0.1</v>
      </c>
      <c r="L6" s="65">
        <v>4</v>
      </c>
      <c r="N6" s="65" t="s">
        <v>326</v>
      </c>
      <c r="O6" s="65">
        <v>40</v>
      </c>
      <c r="P6" s="65">
        <v>45</v>
      </c>
      <c r="Q6" s="65">
        <v>0</v>
      </c>
      <c r="R6" s="65">
        <v>0</v>
      </c>
      <c r="S6" s="65">
        <v>72.954849999999993</v>
      </c>
      <c r="U6" s="65" t="s">
        <v>327</v>
      </c>
      <c r="V6" s="65">
        <v>0</v>
      </c>
      <c r="W6" s="65">
        <v>0</v>
      </c>
      <c r="X6" s="65">
        <v>20</v>
      </c>
      <c r="Y6" s="65">
        <v>0</v>
      </c>
      <c r="Z6" s="65">
        <v>32.212440000000001</v>
      </c>
    </row>
    <row r="7" spans="1:27" x14ac:dyDescent="0.3">
      <c r="E7" s="65" t="s">
        <v>285</v>
      </c>
      <c r="F7" s="65">
        <v>65</v>
      </c>
      <c r="G7" s="65">
        <v>30</v>
      </c>
      <c r="H7" s="65">
        <v>20</v>
      </c>
      <c r="J7" s="65" t="s">
        <v>328</v>
      </c>
      <c r="K7" s="65">
        <v>1</v>
      </c>
      <c r="L7" s="65">
        <v>10</v>
      </c>
    </row>
    <row r="8" spans="1:27" x14ac:dyDescent="0.3">
      <c r="E8" s="65" t="s">
        <v>286</v>
      </c>
      <c r="F8" s="65">
        <v>76.617999999999995</v>
      </c>
      <c r="G8" s="65">
        <v>8.5980000000000008</v>
      </c>
      <c r="H8" s="65">
        <v>14.784000000000001</v>
      </c>
      <c r="J8" s="65" t="s">
        <v>329</v>
      </c>
      <c r="K8" s="65">
        <v>5.4850000000000003</v>
      </c>
      <c r="L8" s="65">
        <v>8.5939999999999994</v>
      </c>
    </row>
    <row r="13" spans="1:27" x14ac:dyDescent="0.3">
      <c r="A13" s="70" t="s">
        <v>330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305</v>
      </c>
      <c r="B14" s="69"/>
      <c r="C14" s="69"/>
      <c r="D14" s="69"/>
      <c r="E14" s="69"/>
      <c r="F14" s="69"/>
      <c r="H14" s="69" t="s">
        <v>306</v>
      </c>
      <c r="I14" s="69"/>
      <c r="J14" s="69"/>
      <c r="K14" s="69"/>
      <c r="L14" s="69"/>
      <c r="M14" s="69"/>
      <c r="O14" s="69" t="s">
        <v>287</v>
      </c>
      <c r="P14" s="69"/>
      <c r="Q14" s="69"/>
      <c r="R14" s="69"/>
      <c r="S14" s="69"/>
      <c r="T14" s="69"/>
      <c r="V14" s="69" t="s">
        <v>331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282</v>
      </c>
      <c r="C15" s="65" t="s">
        <v>332</v>
      </c>
      <c r="D15" s="65" t="s">
        <v>322</v>
      </c>
      <c r="E15" s="65" t="s">
        <v>304</v>
      </c>
      <c r="F15" s="65" t="s">
        <v>302</v>
      </c>
      <c r="H15" s="65"/>
      <c r="I15" s="65" t="s">
        <v>333</v>
      </c>
      <c r="J15" s="65" t="s">
        <v>283</v>
      </c>
      <c r="K15" s="65" t="s">
        <v>303</v>
      </c>
      <c r="L15" s="65" t="s">
        <v>334</v>
      </c>
      <c r="M15" s="65" t="s">
        <v>302</v>
      </c>
      <c r="O15" s="65"/>
      <c r="P15" s="65" t="s">
        <v>335</v>
      </c>
      <c r="Q15" s="65" t="s">
        <v>332</v>
      </c>
      <c r="R15" s="65" t="s">
        <v>303</v>
      </c>
      <c r="S15" s="65" t="s">
        <v>304</v>
      </c>
      <c r="T15" s="65" t="s">
        <v>317</v>
      </c>
      <c r="V15" s="65"/>
      <c r="W15" s="65" t="s">
        <v>335</v>
      </c>
      <c r="X15" s="65" t="s">
        <v>283</v>
      </c>
      <c r="Y15" s="65" t="s">
        <v>322</v>
      </c>
      <c r="Z15" s="65" t="s">
        <v>304</v>
      </c>
      <c r="AA15" s="65" t="s">
        <v>302</v>
      </c>
    </row>
    <row r="16" spans="1:27" x14ac:dyDescent="0.3">
      <c r="A16" s="65" t="s">
        <v>336</v>
      </c>
      <c r="B16" s="65">
        <v>410</v>
      </c>
      <c r="C16" s="65">
        <v>550</v>
      </c>
      <c r="D16" s="65">
        <v>0</v>
      </c>
      <c r="E16" s="65">
        <v>3000</v>
      </c>
      <c r="F16" s="65">
        <v>644.39840000000004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22.853404999999999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3.8548460000000002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303.62473</v>
      </c>
    </row>
    <row r="23" spans="1:62" x14ac:dyDescent="0.3">
      <c r="A23" s="70" t="s">
        <v>307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288</v>
      </c>
      <c r="B24" s="69"/>
      <c r="C24" s="69"/>
      <c r="D24" s="69"/>
      <c r="E24" s="69"/>
      <c r="F24" s="69"/>
      <c r="H24" s="69" t="s">
        <v>337</v>
      </c>
      <c r="I24" s="69"/>
      <c r="J24" s="69"/>
      <c r="K24" s="69"/>
      <c r="L24" s="69"/>
      <c r="M24" s="69"/>
      <c r="O24" s="69" t="s">
        <v>308</v>
      </c>
      <c r="P24" s="69"/>
      <c r="Q24" s="69"/>
      <c r="R24" s="69"/>
      <c r="S24" s="69"/>
      <c r="T24" s="69"/>
      <c r="V24" s="69" t="s">
        <v>289</v>
      </c>
      <c r="W24" s="69"/>
      <c r="X24" s="69"/>
      <c r="Y24" s="69"/>
      <c r="Z24" s="69"/>
      <c r="AA24" s="69"/>
      <c r="AC24" s="69" t="s">
        <v>338</v>
      </c>
      <c r="AD24" s="69"/>
      <c r="AE24" s="69"/>
      <c r="AF24" s="69"/>
      <c r="AG24" s="69"/>
      <c r="AH24" s="69"/>
      <c r="AJ24" s="69" t="s">
        <v>339</v>
      </c>
      <c r="AK24" s="69"/>
      <c r="AL24" s="69"/>
      <c r="AM24" s="69"/>
      <c r="AN24" s="69"/>
      <c r="AO24" s="69"/>
      <c r="AQ24" s="69" t="s">
        <v>340</v>
      </c>
      <c r="AR24" s="69"/>
      <c r="AS24" s="69"/>
      <c r="AT24" s="69"/>
      <c r="AU24" s="69"/>
      <c r="AV24" s="69"/>
      <c r="AX24" s="69" t="s">
        <v>309</v>
      </c>
      <c r="AY24" s="69"/>
      <c r="AZ24" s="69"/>
      <c r="BA24" s="69"/>
      <c r="BB24" s="69"/>
      <c r="BC24" s="69"/>
      <c r="BE24" s="69" t="s">
        <v>290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282</v>
      </c>
      <c r="C25" s="65" t="s">
        <v>321</v>
      </c>
      <c r="D25" s="65" t="s">
        <v>322</v>
      </c>
      <c r="E25" s="65" t="s">
        <v>323</v>
      </c>
      <c r="F25" s="65" t="s">
        <v>302</v>
      </c>
      <c r="H25" s="65"/>
      <c r="I25" s="65" t="s">
        <v>335</v>
      </c>
      <c r="J25" s="65" t="s">
        <v>321</v>
      </c>
      <c r="K25" s="65" t="s">
        <v>303</v>
      </c>
      <c r="L25" s="65" t="s">
        <v>323</v>
      </c>
      <c r="M25" s="65" t="s">
        <v>302</v>
      </c>
      <c r="O25" s="65"/>
      <c r="P25" s="65" t="s">
        <v>282</v>
      </c>
      <c r="Q25" s="65" t="s">
        <v>283</v>
      </c>
      <c r="R25" s="65" t="s">
        <v>341</v>
      </c>
      <c r="S25" s="65" t="s">
        <v>304</v>
      </c>
      <c r="T25" s="65" t="s">
        <v>317</v>
      </c>
      <c r="V25" s="65"/>
      <c r="W25" s="65" t="s">
        <v>333</v>
      </c>
      <c r="X25" s="65" t="s">
        <v>283</v>
      </c>
      <c r="Y25" s="65" t="s">
        <v>303</v>
      </c>
      <c r="Z25" s="65" t="s">
        <v>323</v>
      </c>
      <c r="AA25" s="65" t="s">
        <v>317</v>
      </c>
      <c r="AC25" s="65"/>
      <c r="AD25" s="65" t="s">
        <v>282</v>
      </c>
      <c r="AE25" s="65" t="s">
        <v>321</v>
      </c>
      <c r="AF25" s="65" t="s">
        <v>303</v>
      </c>
      <c r="AG25" s="65" t="s">
        <v>304</v>
      </c>
      <c r="AH25" s="65" t="s">
        <v>317</v>
      </c>
      <c r="AJ25" s="65"/>
      <c r="AK25" s="65" t="s">
        <v>282</v>
      </c>
      <c r="AL25" s="65" t="s">
        <v>283</v>
      </c>
      <c r="AM25" s="65" t="s">
        <v>341</v>
      </c>
      <c r="AN25" s="65" t="s">
        <v>304</v>
      </c>
      <c r="AO25" s="65" t="s">
        <v>342</v>
      </c>
      <c r="AQ25" s="65"/>
      <c r="AR25" s="65" t="s">
        <v>335</v>
      </c>
      <c r="AS25" s="65" t="s">
        <v>283</v>
      </c>
      <c r="AT25" s="65" t="s">
        <v>303</v>
      </c>
      <c r="AU25" s="65" t="s">
        <v>323</v>
      </c>
      <c r="AV25" s="65" t="s">
        <v>317</v>
      </c>
      <c r="AX25" s="65"/>
      <c r="AY25" s="65" t="s">
        <v>282</v>
      </c>
      <c r="AZ25" s="65" t="s">
        <v>332</v>
      </c>
      <c r="BA25" s="65" t="s">
        <v>303</v>
      </c>
      <c r="BB25" s="65" t="s">
        <v>323</v>
      </c>
      <c r="BC25" s="65" t="s">
        <v>302</v>
      </c>
      <c r="BE25" s="65"/>
      <c r="BF25" s="65" t="s">
        <v>282</v>
      </c>
      <c r="BG25" s="65" t="s">
        <v>321</v>
      </c>
      <c r="BH25" s="65" t="s">
        <v>322</v>
      </c>
      <c r="BI25" s="65" t="s">
        <v>304</v>
      </c>
      <c r="BJ25" s="65" t="s">
        <v>302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246.67920000000001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1.9375142000000001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1.5055476000000001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18.343077000000001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3.0691465999999998</v>
      </c>
      <c r="AJ26" s="65" t="s">
        <v>343</v>
      </c>
      <c r="AK26" s="65">
        <v>320</v>
      </c>
      <c r="AL26" s="65">
        <v>400</v>
      </c>
      <c r="AM26" s="65">
        <v>0</v>
      </c>
      <c r="AN26" s="65">
        <v>1000</v>
      </c>
      <c r="AO26" s="65">
        <v>630.10739999999998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7.561661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3.1786148999999999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5.3011489999999997</v>
      </c>
    </row>
    <row r="33" spans="1:68" x14ac:dyDescent="0.3">
      <c r="A33" s="70" t="s">
        <v>291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292</v>
      </c>
      <c r="I34" s="69"/>
      <c r="J34" s="69"/>
      <c r="K34" s="69"/>
      <c r="L34" s="69"/>
      <c r="M34" s="69"/>
      <c r="O34" s="69" t="s">
        <v>344</v>
      </c>
      <c r="P34" s="69"/>
      <c r="Q34" s="69"/>
      <c r="R34" s="69"/>
      <c r="S34" s="69"/>
      <c r="T34" s="69"/>
      <c r="V34" s="69" t="s">
        <v>293</v>
      </c>
      <c r="W34" s="69"/>
      <c r="X34" s="69"/>
      <c r="Y34" s="69"/>
      <c r="Z34" s="69"/>
      <c r="AA34" s="69"/>
      <c r="AC34" s="69" t="s">
        <v>294</v>
      </c>
      <c r="AD34" s="69"/>
      <c r="AE34" s="69"/>
      <c r="AF34" s="69"/>
      <c r="AG34" s="69"/>
      <c r="AH34" s="69"/>
      <c r="AJ34" s="69" t="s">
        <v>345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282</v>
      </c>
      <c r="C35" s="65" t="s">
        <v>332</v>
      </c>
      <c r="D35" s="65" t="s">
        <v>303</v>
      </c>
      <c r="E35" s="65" t="s">
        <v>323</v>
      </c>
      <c r="F35" s="65" t="s">
        <v>317</v>
      </c>
      <c r="H35" s="65"/>
      <c r="I35" s="65" t="s">
        <v>282</v>
      </c>
      <c r="J35" s="65" t="s">
        <v>321</v>
      </c>
      <c r="K35" s="65" t="s">
        <v>303</v>
      </c>
      <c r="L35" s="65" t="s">
        <v>323</v>
      </c>
      <c r="M35" s="65" t="s">
        <v>302</v>
      </c>
      <c r="O35" s="65"/>
      <c r="P35" s="65" t="s">
        <v>282</v>
      </c>
      <c r="Q35" s="65" t="s">
        <v>283</v>
      </c>
      <c r="R35" s="65" t="s">
        <v>303</v>
      </c>
      <c r="S35" s="65" t="s">
        <v>323</v>
      </c>
      <c r="T35" s="65" t="s">
        <v>317</v>
      </c>
      <c r="V35" s="65"/>
      <c r="W35" s="65" t="s">
        <v>282</v>
      </c>
      <c r="X35" s="65" t="s">
        <v>321</v>
      </c>
      <c r="Y35" s="65" t="s">
        <v>341</v>
      </c>
      <c r="Z35" s="65" t="s">
        <v>304</v>
      </c>
      <c r="AA35" s="65" t="s">
        <v>302</v>
      </c>
      <c r="AC35" s="65"/>
      <c r="AD35" s="65" t="s">
        <v>282</v>
      </c>
      <c r="AE35" s="65" t="s">
        <v>283</v>
      </c>
      <c r="AF35" s="65" t="s">
        <v>303</v>
      </c>
      <c r="AG35" s="65" t="s">
        <v>304</v>
      </c>
      <c r="AH35" s="65" t="s">
        <v>302</v>
      </c>
      <c r="AJ35" s="65"/>
      <c r="AK35" s="65" t="s">
        <v>282</v>
      </c>
      <c r="AL35" s="65" t="s">
        <v>283</v>
      </c>
      <c r="AM35" s="65" t="s">
        <v>303</v>
      </c>
      <c r="AN35" s="65" t="s">
        <v>304</v>
      </c>
      <c r="AO35" s="65" t="s">
        <v>342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504.29108000000002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1308.8514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5737.0730000000003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4255.4579999999996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91.59648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160.93303</v>
      </c>
    </row>
    <row r="43" spans="1:68" x14ac:dyDescent="0.3">
      <c r="A43" s="70" t="s">
        <v>346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295</v>
      </c>
      <c r="B44" s="69"/>
      <c r="C44" s="69"/>
      <c r="D44" s="69"/>
      <c r="E44" s="69"/>
      <c r="F44" s="69"/>
      <c r="H44" s="69" t="s">
        <v>296</v>
      </c>
      <c r="I44" s="69"/>
      <c r="J44" s="69"/>
      <c r="K44" s="69"/>
      <c r="L44" s="69"/>
      <c r="M44" s="69"/>
      <c r="O44" s="69" t="s">
        <v>310</v>
      </c>
      <c r="P44" s="69"/>
      <c r="Q44" s="69"/>
      <c r="R44" s="69"/>
      <c r="S44" s="69"/>
      <c r="T44" s="69"/>
      <c r="V44" s="69" t="s">
        <v>347</v>
      </c>
      <c r="W44" s="69"/>
      <c r="X44" s="69"/>
      <c r="Y44" s="69"/>
      <c r="Z44" s="69"/>
      <c r="AA44" s="69"/>
      <c r="AC44" s="69" t="s">
        <v>348</v>
      </c>
      <c r="AD44" s="69"/>
      <c r="AE44" s="69"/>
      <c r="AF44" s="69"/>
      <c r="AG44" s="69"/>
      <c r="AH44" s="69"/>
      <c r="AJ44" s="69" t="s">
        <v>297</v>
      </c>
      <c r="AK44" s="69"/>
      <c r="AL44" s="69"/>
      <c r="AM44" s="69"/>
      <c r="AN44" s="69"/>
      <c r="AO44" s="69"/>
      <c r="AQ44" s="69" t="s">
        <v>298</v>
      </c>
      <c r="AR44" s="69"/>
      <c r="AS44" s="69"/>
      <c r="AT44" s="69"/>
      <c r="AU44" s="69"/>
      <c r="AV44" s="69"/>
      <c r="AX44" s="69" t="s">
        <v>349</v>
      </c>
      <c r="AY44" s="69"/>
      <c r="AZ44" s="69"/>
      <c r="BA44" s="69"/>
      <c r="BB44" s="69"/>
      <c r="BC44" s="69"/>
      <c r="BE44" s="69" t="s">
        <v>311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282</v>
      </c>
      <c r="C45" s="65" t="s">
        <v>283</v>
      </c>
      <c r="D45" s="65" t="s">
        <v>303</v>
      </c>
      <c r="E45" s="65" t="s">
        <v>323</v>
      </c>
      <c r="F45" s="65" t="s">
        <v>302</v>
      </c>
      <c r="H45" s="65"/>
      <c r="I45" s="65" t="s">
        <v>282</v>
      </c>
      <c r="J45" s="65" t="s">
        <v>283</v>
      </c>
      <c r="K45" s="65" t="s">
        <v>303</v>
      </c>
      <c r="L45" s="65" t="s">
        <v>304</v>
      </c>
      <c r="M45" s="65" t="s">
        <v>317</v>
      </c>
      <c r="O45" s="65"/>
      <c r="P45" s="65" t="s">
        <v>282</v>
      </c>
      <c r="Q45" s="65" t="s">
        <v>321</v>
      </c>
      <c r="R45" s="65" t="s">
        <v>303</v>
      </c>
      <c r="S45" s="65" t="s">
        <v>304</v>
      </c>
      <c r="T45" s="65" t="s">
        <v>302</v>
      </c>
      <c r="V45" s="65"/>
      <c r="W45" s="65" t="s">
        <v>335</v>
      </c>
      <c r="X45" s="65" t="s">
        <v>332</v>
      </c>
      <c r="Y45" s="65" t="s">
        <v>303</v>
      </c>
      <c r="Z45" s="65" t="s">
        <v>334</v>
      </c>
      <c r="AA45" s="65" t="s">
        <v>302</v>
      </c>
      <c r="AC45" s="65"/>
      <c r="AD45" s="65" t="s">
        <v>282</v>
      </c>
      <c r="AE45" s="65" t="s">
        <v>283</v>
      </c>
      <c r="AF45" s="65" t="s">
        <v>303</v>
      </c>
      <c r="AG45" s="65" t="s">
        <v>304</v>
      </c>
      <c r="AH45" s="65" t="s">
        <v>302</v>
      </c>
      <c r="AJ45" s="65"/>
      <c r="AK45" s="65" t="s">
        <v>282</v>
      </c>
      <c r="AL45" s="65" t="s">
        <v>283</v>
      </c>
      <c r="AM45" s="65" t="s">
        <v>303</v>
      </c>
      <c r="AN45" s="65" t="s">
        <v>304</v>
      </c>
      <c r="AO45" s="65" t="s">
        <v>302</v>
      </c>
      <c r="AQ45" s="65"/>
      <c r="AR45" s="65" t="s">
        <v>282</v>
      </c>
      <c r="AS45" s="65" t="s">
        <v>283</v>
      </c>
      <c r="AT45" s="65" t="s">
        <v>303</v>
      </c>
      <c r="AU45" s="65" t="s">
        <v>304</v>
      </c>
      <c r="AV45" s="65" t="s">
        <v>302</v>
      </c>
      <c r="AX45" s="65"/>
      <c r="AY45" s="65" t="s">
        <v>282</v>
      </c>
      <c r="AZ45" s="65" t="s">
        <v>283</v>
      </c>
      <c r="BA45" s="65" t="s">
        <v>303</v>
      </c>
      <c r="BB45" s="65" t="s">
        <v>304</v>
      </c>
      <c r="BC45" s="65" t="s">
        <v>302</v>
      </c>
      <c r="BE45" s="65"/>
      <c r="BF45" s="65" t="s">
        <v>282</v>
      </c>
      <c r="BG45" s="65" t="s">
        <v>283</v>
      </c>
      <c r="BH45" s="65" t="s">
        <v>322</v>
      </c>
      <c r="BI45" s="65" t="s">
        <v>304</v>
      </c>
      <c r="BJ45" s="65" t="s">
        <v>317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17.437045999999999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12.528135000000001</v>
      </c>
      <c r="O46" s="65" t="s">
        <v>312</v>
      </c>
      <c r="P46" s="65">
        <v>600</v>
      </c>
      <c r="Q46" s="65">
        <v>800</v>
      </c>
      <c r="R46" s="65">
        <v>0</v>
      </c>
      <c r="S46" s="65">
        <v>10000</v>
      </c>
      <c r="T46" s="65">
        <v>974.42750000000001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4.4701956000000001E-2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4.2869864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162.57876999999999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85.645619999999994</v>
      </c>
      <c r="AX46" s="65" t="s">
        <v>299</v>
      </c>
      <c r="AY46" s="65"/>
      <c r="AZ46" s="65"/>
      <c r="BA46" s="65"/>
      <c r="BB46" s="65"/>
      <c r="BC46" s="65"/>
      <c r="BE46" s="65" t="s">
        <v>350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1" sqref="F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351</v>
      </c>
      <c r="B2" s="61" t="s">
        <v>352</v>
      </c>
      <c r="C2" s="61" t="s">
        <v>276</v>
      </c>
      <c r="D2" s="61">
        <v>70</v>
      </c>
      <c r="E2" s="61">
        <v>2185.1313</v>
      </c>
      <c r="F2" s="61">
        <v>378.07504</v>
      </c>
      <c r="G2" s="61">
        <v>42.427258000000002</v>
      </c>
      <c r="H2" s="61">
        <v>24.536625000000001</v>
      </c>
      <c r="I2" s="61">
        <v>17.890630000000002</v>
      </c>
      <c r="J2" s="61">
        <v>72.954849999999993</v>
      </c>
      <c r="K2" s="61">
        <v>41.161082999999998</v>
      </c>
      <c r="L2" s="61">
        <v>31.793769999999999</v>
      </c>
      <c r="M2" s="61">
        <v>32.212440000000001</v>
      </c>
      <c r="N2" s="61">
        <v>4.0313186999999999</v>
      </c>
      <c r="O2" s="61">
        <v>18.979233000000001</v>
      </c>
      <c r="P2" s="61">
        <v>1306.6295</v>
      </c>
      <c r="Q2" s="61">
        <v>27.545658</v>
      </c>
      <c r="R2" s="61">
        <v>644.39840000000004</v>
      </c>
      <c r="S2" s="61">
        <v>109.74277499999999</v>
      </c>
      <c r="T2" s="61">
        <v>6415.8639999999996</v>
      </c>
      <c r="U2" s="61">
        <v>3.8548460000000002</v>
      </c>
      <c r="V2" s="61">
        <v>22.853404999999999</v>
      </c>
      <c r="W2" s="61">
        <v>303.62473</v>
      </c>
      <c r="X2" s="61">
        <v>246.67920000000001</v>
      </c>
      <c r="Y2" s="61">
        <v>1.9375142000000001</v>
      </c>
      <c r="Z2" s="61">
        <v>1.5055476000000001</v>
      </c>
      <c r="AA2" s="61">
        <v>18.343077000000001</v>
      </c>
      <c r="AB2" s="61">
        <v>3.0691465999999998</v>
      </c>
      <c r="AC2" s="61">
        <v>630.10739999999998</v>
      </c>
      <c r="AD2" s="61">
        <v>7.561661</v>
      </c>
      <c r="AE2" s="61">
        <v>3.1786148999999999</v>
      </c>
      <c r="AF2" s="61">
        <v>5.3011489999999997</v>
      </c>
      <c r="AG2" s="61">
        <v>504.29108000000002</v>
      </c>
      <c r="AH2" s="61">
        <v>347.69510000000002</v>
      </c>
      <c r="AI2" s="61">
        <v>156.59598</v>
      </c>
      <c r="AJ2" s="61">
        <v>1308.8514</v>
      </c>
      <c r="AK2" s="61">
        <v>5737.0730000000003</v>
      </c>
      <c r="AL2" s="61">
        <v>91.59648</v>
      </c>
      <c r="AM2" s="61">
        <v>4255.4579999999996</v>
      </c>
      <c r="AN2" s="61">
        <v>160.93303</v>
      </c>
      <c r="AO2" s="61">
        <v>17.437045999999999</v>
      </c>
      <c r="AP2" s="61">
        <v>13.561795999999999</v>
      </c>
      <c r="AQ2" s="61">
        <v>3.8752499</v>
      </c>
      <c r="AR2" s="61">
        <v>12.528135000000001</v>
      </c>
      <c r="AS2" s="61">
        <v>974.42750000000001</v>
      </c>
      <c r="AT2" s="61">
        <v>4.4701956000000001E-2</v>
      </c>
      <c r="AU2" s="61">
        <v>4.2869864</v>
      </c>
      <c r="AV2" s="61">
        <v>162.57876999999999</v>
      </c>
      <c r="AW2" s="61">
        <v>85.645619999999994</v>
      </c>
      <c r="AX2" s="61">
        <v>0.19779252</v>
      </c>
      <c r="AY2" s="61">
        <v>1.0745777000000001</v>
      </c>
      <c r="AZ2" s="61">
        <v>292.93015000000003</v>
      </c>
      <c r="BA2" s="61">
        <v>49.546570000000003</v>
      </c>
      <c r="BB2" s="61">
        <v>14.699947</v>
      </c>
      <c r="BC2" s="61">
        <v>20.132269999999998</v>
      </c>
      <c r="BD2" s="61">
        <v>14.6779175</v>
      </c>
      <c r="BE2" s="61">
        <v>0.62854220000000005</v>
      </c>
      <c r="BF2" s="61">
        <v>3.4190225999999999</v>
      </c>
      <c r="BG2" s="61">
        <v>2.7754896000000001E-3</v>
      </c>
      <c r="BH2" s="61">
        <v>3.4300353999999998E-3</v>
      </c>
      <c r="BI2" s="61">
        <v>2.8987096E-3</v>
      </c>
      <c r="BJ2" s="61">
        <v>2.9409198000000001E-2</v>
      </c>
      <c r="BK2" s="61">
        <v>2.1349920000000001E-4</v>
      </c>
      <c r="BL2" s="61">
        <v>0.19863510000000001</v>
      </c>
      <c r="BM2" s="61">
        <v>3.2216217999999999</v>
      </c>
      <c r="BN2" s="61">
        <v>0.80546859999999998</v>
      </c>
      <c r="BO2" s="61">
        <v>47.641834000000003</v>
      </c>
      <c r="BP2" s="61">
        <v>9.990024</v>
      </c>
      <c r="BQ2" s="61">
        <v>15.363462999999999</v>
      </c>
      <c r="BR2" s="61">
        <v>58.428035999999999</v>
      </c>
      <c r="BS2" s="61">
        <v>19.684802999999999</v>
      </c>
      <c r="BT2" s="61">
        <v>8.3596430000000002</v>
      </c>
      <c r="BU2" s="61">
        <v>0.26555689999999998</v>
      </c>
      <c r="BV2" s="61">
        <v>7.1393079999999998E-2</v>
      </c>
      <c r="BW2" s="61">
        <v>0.61727743999999996</v>
      </c>
      <c r="BX2" s="61">
        <v>1.1597538000000001</v>
      </c>
      <c r="BY2" s="61">
        <v>0.13654595999999999</v>
      </c>
      <c r="BZ2" s="61">
        <v>1.2040185E-3</v>
      </c>
      <c r="CA2" s="61">
        <v>0.82114229999999999</v>
      </c>
      <c r="CB2" s="61">
        <v>5.8779276999999998E-2</v>
      </c>
      <c r="CC2" s="61">
        <v>0.21759919999999999</v>
      </c>
      <c r="CD2" s="61">
        <v>2.2110924999999999</v>
      </c>
      <c r="CE2" s="61">
        <v>6.2608584999999994E-2</v>
      </c>
      <c r="CF2" s="61">
        <v>0.21817647000000001</v>
      </c>
      <c r="CG2" s="61">
        <v>4.9500000000000003E-7</v>
      </c>
      <c r="CH2" s="61">
        <v>3.4441415000000003E-2</v>
      </c>
      <c r="CI2" s="61">
        <v>6.3703726000000002E-3</v>
      </c>
      <c r="CJ2" s="61">
        <v>4.7933335000000001</v>
      </c>
      <c r="CK2" s="61">
        <v>1.0481829E-2</v>
      </c>
      <c r="CL2" s="61">
        <v>2.2432910000000001</v>
      </c>
      <c r="CM2" s="61">
        <v>3.0929017000000001</v>
      </c>
      <c r="CN2" s="61">
        <v>2162.3723</v>
      </c>
      <c r="CO2" s="61">
        <v>3737.4739</v>
      </c>
      <c r="CP2" s="61">
        <v>2206.5702999999999</v>
      </c>
      <c r="CQ2" s="61">
        <v>860.81682999999998</v>
      </c>
      <c r="CR2" s="61">
        <v>442.81072999999998</v>
      </c>
      <c r="CS2" s="61">
        <v>483.93277</v>
      </c>
      <c r="CT2" s="61">
        <v>2104.9164999999998</v>
      </c>
      <c r="CU2" s="61">
        <v>1202.0762999999999</v>
      </c>
      <c r="CV2" s="61">
        <v>1428.9195999999999</v>
      </c>
      <c r="CW2" s="61">
        <v>1405.5372</v>
      </c>
      <c r="CX2" s="61">
        <v>419.08373999999998</v>
      </c>
      <c r="CY2" s="61">
        <v>2844.9648000000002</v>
      </c>
      <c r="CZ2" s="61">
        <v>1220.5003999999999</v>
      </c>
      <c r="DA2" s="61">
        <v>3212.3335000000002</v>
      </c>
      <c r="DB2" s="61">
        <v>3205.8047000000001</v>
      </c>
      <c r="DC2" s="61">
        <v>4312.2763999999997</v>
      </c>
      <c r="DD2" s="61">
        <v>6789.1977999999999</v>
      </c>
      <c r="DE2" s="61">
        <v>1496.6736000000001</v>
      </c>
      <c r="DF2" s="61">
        <v>3314.4612000000002</v>
      </c>
      <c r="DG2" s="61">
        <v>1570.4122</v>
      </c>
      <c r="DH2" s="61">
        <v>85.488050000000001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49.546570000000003</v>
      </c>
      <c r="B6">
        <f>BB2</f>
        <v>14.699947</v>
      </c>
      <c r="C6">
        <f>BC2</f>
        <v>20.132269999999998</v>
      </c>
      <c r="D6">
        <f>BD2</f>
        <v>14.6779175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9" sqref="E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18775</v>
      </c>
      <c r="C2" s="56">
        <f ca="1">YEAR(TODAY())-YEAR(B2)+IF(TODAY()&gt;=DATE(YEAR(TODAY()),MONTH(B2),DAY(B2)),0,-1)</f>
        <v>70</v>
      </c>
      <c r="E2" s="52">
        <v>147.30000000000001</v>
      </c>
      <c r="F2" s="53" t="s">
        <v>39</v>
      </c>
      <c r="G2" s="52">
        <v>61.7</v>
      </c>
      <c r="H2" s="51" t="s">
        <v>41</v>
      </c>
      <c r="I2" s="72">
        <f>ROUND(G3/E3^2,1)</f>
        <v>28.4</v>
      </c>
    </row>
    <row r="3" spans="1:9" x14ac:dyDescent="0.3">
      <c r="E3" s="51">
        <f>E2/100</f>
        <v>1.4730000000000001</v>
      </c>
      <c r="F3" s="51" t="s">
        <v>40</v>
      </c>
      <c r="G3" s="51">
        <f>G2</f>
        <v>61.7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44545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오은희, ID : H1901020)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15일 10:48:20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44545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70</v>
      </c>
      <c r="G12" s="137"/>
      <c r="H12" s="137"/>
      <c r="I12" s="137"/>
      <c r="K12" s="128">
        <f>'개인정보 및 신체계측 입력'!E2</f>
        <v>147.30000000000001</v>
      </c>
      <c r="L12" s="129"/>
      <c r="M12" s="122">
        <f>'개인정보 및 신체계측 입력'!G2</f>
        <v>61.7</v>
      </c>
      <c r="N12" s="123"/>
      <c r="O12" s="118" t="s">
        <v>271</v>
      </c>
      <c r="P12" s="112"/>
      <c r="Q12" s="115">
        <f>'개인정보 및 신체계측 입력'!I2</f>
        <v>28.4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오은희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76.617999999999995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8.5980000000000008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14.784000000000001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0.7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8.6</v>
      </c>
      <c r="L72" s="36" t="s">
        <v>53</v>
      </c>
      <c r="M72" s="36">
        <f>ROUND('DRIs DATA'!K8,1)</f>
        <v>5.5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85.92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190.45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246.68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204.61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63.04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382.47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174.37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2021-12-15T02:18:18Z</dcterms:modified>
</cp:coreProperties>
</file>