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<sst xmlns="http://schemas.openxmlformats.org/spreadsheetml/2006/main" count="692" uniqueCount="342">
  <si>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</si>
  <si>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</si>
  <si>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</si>
  <si>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</si>
  <si>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</si>
  <si>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</si>
  <si>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</si>
  <si>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</si>
  <si>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</si>
  <si>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</si>
  <si>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</si>
  <si>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</si>
  <si>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</si>
  <si>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</si>
  <si>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</si>
  <si>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</si>
  <si>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</si>
  <si>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</si>
  <si>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</si>
  <si>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</si>
  <si>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</si>
  <si>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</si>
  <si>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</si>
  <si>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</si>
  <si>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</si>
  <si>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</si>
  <si>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</si>
  <si>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</si>
  <si>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</si>
  <si>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</si>
  <si>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</si>
  <si>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</si>
  <si>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</si>
  <si>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</si>
  <si>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</si>
  <si>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</si>
  <si>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</si>
  <si>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</si>
  <si>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</si>
  <si>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</si>
  <si>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</si>
  <si>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</si>
  <si>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</si>
  <si>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</si>
  <si>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</si>
  <si>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</si>
  <si>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</si>
  <si>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</si>
  <si>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</si>
  <si>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</si>
  <si>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</si>
  <si>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</si>
  <si>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</si>
  <si>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</si>
  <si>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</si>
  <si>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</si>
  <si>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</si>
  <si>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</si>
  <si>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</si>
  <si>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</si>
  <si>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</si>
  <si>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</si>
  <si>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</si>
  <si>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</si>
  <si>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</si>
  <si>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</si>
  <si>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</si>
  <si>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</si>
  <si>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</si>
  <si>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</si>
  <si>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</si>
  <si>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</si>
  <si>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</si>
  <si>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</si>
  <si>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</si>
  <si>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</si>
  <si>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</si>
  <si>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</si>
  <si>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</si>
  <si>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</si>
  <si>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</si>
  <si>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</si>
  <si>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</si>
  <si>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</si>
  <si>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</si>
  <si>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</si>
  <si>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</si>
  <si>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</si>
  <si>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</si>
  <si>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</si>
  <si>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</si>
  <si>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</si>
  <si>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</si>
  <si>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</si>
  <si>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</si>
  <si>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</si>
  <si>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</si>
  <si>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</si>
  <si>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</si>
  <si>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</si>
  <si>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</si>
  <si>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</si>
  <si>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</si>
  <si>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</si>
  <si>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</si>
  <si>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</si>
  <si>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</si>
  <si>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</si>
  <si>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</si>
  <si>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</si>
  <si>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</si>
  <si>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</si>
  <si>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</si>
  <si>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</si>
  <si>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</si>
  <si>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</si>
  <si>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</si>
  <si>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</si>
  <si>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</si>
  <si>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</si>
  <si>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</si>
  <si>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</si>
  <si>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</si>
  <si>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</si>
  <si>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</si>
  <si>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</si>
  <si>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</si>
  <si>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</si>
  <si>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</si>
  <si>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</si>
  <si>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</si>
  <si>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</si>
  <si>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</si>
  <si>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</si>
  <si>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</si>
  <si>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</si>
  <si>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</si>
  <si>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</si>
  <si>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</si>
  <si>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</si>
  <si>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</si>
  <si>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</si>
  <si>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</si>
  <si>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</si>
  <si>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</si>
  <si>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</si>
  <si>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</si>
  <si>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</si>
  <si>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</si>
  <si>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</si>
  <si>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</si>
  <si>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</si>
  <si>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</si>
  <si>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</si>
  <si>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</si>
  <si>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</si>
  <si>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</si>
  <si>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</si>
  <si>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</si>
  <si>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</si>
  <si>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</si>
  <si>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</si>
  <si>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</si>
  <si>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</si>
  <si>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</si>
  <si>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</si>
  <si>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</si>
  <si>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</si>
  <si>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</si>
  <si>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</si>
  <si>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</si>
  <si>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</si>
  <si>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</si>
  <si>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</si>
  <si>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</si>
  <si>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</si>
  <si>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</si>
  <si>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</si>
  <si>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</si>
  <si>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</si>
  <si>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</si>
  <si>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</si>
  <si>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</si>
  <si>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</si>
  <si>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</si>
  <si>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</si>
  <si>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</si>
  <si>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</si>
  <si>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</si>
  <si>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</si>
  <si>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</si>
  <si>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</si>
  <si>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</si>
  <si>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</si>
  <si>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</si>
  <si>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</si>
  <si>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</si>
  <si>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</si>
  <si>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</si>
  <si>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</si>
  <si>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</si>
  <si>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</si>
  <si>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</si>
  <si>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</si>
  <si>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</si>
  <si>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</si>
  <si>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</si>
  <si>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</si>
  <si>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</si>
  <si>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</si>
  <si>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</si>
  <si>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</si>
  <si>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</si>
  <si>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</si>
  <si>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</si>
  <si>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</si>
  <si>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</si>
  <si>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</si>
  <si>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</si>
  <si>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</si>
  <si>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</si>
  <si>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</si>
  <si>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</si>
  <si>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</si>
  <si>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</si>
  <si>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</si>
  <si>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</si>
  <si>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</si>
  <si>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</si>
  <si>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</si>
  <si>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</si>
  <si>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</si>
  <si>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</si>
  <si>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</si>
  <si>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</si>
  <si>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</si>
  <si>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</si>
  <si>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</si>
  <si>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</si>
  <si>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</si>
  <si>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</si>
  <si>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</si>
  <si>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</si>
  <si>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</si>
  <si>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</si>
  <si>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</si>
  <si>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</si>
  <si>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</si>
  <si>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</si>
  <si>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</si>
  <si>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</si>
  <si>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</si>
  <si>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</si>
  <si>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</si>
  <si>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</si>
  <si>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</si>
  <si>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</si>
  <si>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</si>
  <si>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</si>
  <si>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</si>
  <si>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</si>
  <si>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</si>
  <si>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</si>
  <si>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</si>
  <si>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</si>
  <si>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</si>
  <si>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</si>
  <si>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</si>
  <si>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</si>
  <si>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</si>
  <si>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</si>
  <si>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</si>
  <si>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</si>
  <si>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</si>
  <si>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</si>
  <si>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</si>
  <si>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</si>
  <si>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</si>
  <si>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</si>
  <si>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</si>
  <si>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</si>
  <si>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</si>
  <si>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</si>
  <si>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</si>
  <si>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</si>
  <si>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</si>
  <si>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</si>
  <si>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</si>
  <si>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</si>
  <si>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</si>
  <si>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</si>
  <si>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</si>
  <si>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</si>
  <si>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</si>
  <si>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</si>
  <si>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</si>
  <si>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</si>
  <si>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</si>
  <si>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</si>
  <si>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</si>
  <si>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</si>
  <si>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</si>
  <si>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</si>
  <si>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</si>
  <si>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</si>
  <si>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</si>
  <si>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</si>
  <si>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</si>
  <si>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</si>
  <si>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</si>
  <si>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</si>
  <si>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</si>
  <si>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</si>
  <si>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</si>
  <si>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</si>
  <si>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</si>
  <si>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</si>
  <si>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</si>
  <si>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</si>
  <si>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식이섬유(g/일)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</si>
  <si>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</si>
  <si>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</si>
  <si>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</si>
  <si>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</si>
  <si>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</si>
  <si>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</si>
  <si>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판토텐산</t>
    <phoneticPr fontId="1" type="noConversion"/>
  </si>
  <si>
    <t>엽산(μg DFE/일)</t>
    <phoneticPr fontId="1" type="noConversion"/>
  </si>
  <si>
    <t>미량 무기질</t>
    <phoneticPr fontId="1" type="noConversion"/>
  </si>
  <si>
    <t>구리</t>
    <phoneticPr fontId="1" type="noConversion"/>
  </si>
  <si>
    <t>불소</t>
    <phoneticPr fontId="1" type="noConversion"/>
  </si>
  <si>
    <t>크롬</t>
    <phoneticPr fontId="1" type="noConversion"/>
  </si>
  <si>
    <t>구리(ug/일)</t>
    <phoneticPr fontId="1" type="noConversion"/>
  </si>
  <si>
    <t>(설문지 : FFQ 95문항 설문지, 사용자 : 박진희, ID : H1901022)</t>
  </si>
  <si>
    <t>2021년 12월 15일 11:12:28</t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</si>
  <si>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</si>
  <si>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</si>
  <si>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</si>
  <si>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평균필요량</t>
    <phoneticPr fontId="1" type="noConversion"/>
  </si>
  <si>
    <t>충분섭취량</t>
    <phoneticPr fontId="1" type="noConversion"/>
  </si>
  <si>
    <t>H1901022</t>
  </si>
  <si>
    <t>박진희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</si>
</sst>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61.711376000000001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668008"/>
        <c:axId val="535670360"/>
      </c:barChart>
      <c:catAx>
        <c:axId val="53566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670360"/>
        <c:crosses val="autoZero"/>
        <c:auto val="1"/>
        <c:lblAlgn val="ctr"/>
        <c:lblOffset val="100"/>
        <c:noMultiLvlLbl val="0"/>
      </c:catAx>
      <c:valAx>
        <c:axId val="535670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66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1.619316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2528"/>
        <c:axId val="529571352"/>
      </c:barChart>
      <c:catAx>
        <c:axId val="52957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1352"/>
        <c:crosses val="autoZero"/>
        <c:auto val="1"/>
        <c:lblAlgn val="ctr"/>
        <c:lblOffset val="100"/>
        <c:noMultiLvlLbl val="0"/>
      </c:catAx>
      <c:valAx>
        <c:axId val="52957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0.14448954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6448"/>
        <c:axId val="529576840"/>
      </c:barChart>
      <c:catAx>
        <c:axId val="52957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6840"/>
        <c:crosses val="autoZero"/>
        <c:auto val="1"/>
        <c:lblAlgn val="ctr"/>
        <c:lblOffset val="100"/>
        <c:noMultiLvlLbl val="0"/>
      </c:catAx>
      <c:valAx>
        <c:axId val="52957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1208.4103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1744"/>
        <c:axId val="529572920"/>
      </c:barChart>
      <c:catAx>
        <c:axId val="52957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2920"/>
        <c:crosses val="autoZero"/>
        <c:auto val="1"/>
        <c:lblAlgn val="ctr"/>
        <c:lblOffset val="100"/>
        <c:noMultiLvlLbl val="0"/>
      </c:catAx>
      <c:valAx>
        <c:axId val="52957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4038.8328000000001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456456"/>
        <c:axId val="534456848"/>
      </c:barChart>
      <c:catAx>
        <c:axId val="53445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56848"/>
        <c:crosses val="autoZero"/>
        <c:auto val="1"/>
        <c:lblAlgn val="ctr"/>
        <c:lblOffset val="100"/>
        <c:noMultiLvlLbl val="0"/>
      </c:catAx>
      <c:valAx>
        <c:axId val="5344568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45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216.39227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296144"/>
        <c:axId val="541296536"/>
      </c:barChart>
      <c:catAx>
        <c:axId val="54129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296536"/>
        <c:crosses val="autoZero"/>
        <c:auto val="1"/>
        <c:lblAlgn val="ctr"/>
        <c:lblOffset val="100"/>
        <c:noMultiLvlLbl val="0"/>
      </c:catAx>
      <c:valAx>
        <c:axId val="541296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29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93.256960000000007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294184"/>
        <c:axId val="541295752"/>
      </c:barChart>
      <c:catAx>
        <c:axId val="54129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295752"/>
        <c:crosses val="autoZero"/>
        <c:auto val="1"/>
        <c:lblAlgn val="ctr"/>
        <c:lblOffset val="100"/>
        <c:noMultiLvlLbl val="0"/>
      </c:catAx>
      <c:valAx>
        <c:axId val="54129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29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12.409800000000001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293400"/>
        <c:axId val="541294576"/>
      </c:barChart>
      <c:catAx>
        <c:axId val="54129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1294576"/>
        <c:crosses val="autoZero"/>
        <c:auto val="1"/>
        <c:lblAlgn val="ctr"/>
        <c:lblOffset val="100"/>
        <c:noMultiLvlLbl val="0"/>
      </c:catAx>
      <c:valAx>
        <c:axId val="541294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29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685.31975999999997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1295360"/>
        <c:axId val="691675024"/>
      </c:barChart>
      <c:catAx>
        <c:axId val="54129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5024"/>
        <c:crosses val="autoZero"/>
        <c:auto val="1"/>
        <c:lblAlgn val="ctr"/>
        <c:lblOffset val="100"/>
        <c:noMultiLvlLbl val="0"/>
      </c:catAx>
      <c:valAx>
        <c:axId val="6916750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129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1.8961878000000001E-2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673456"/>
        <c:axId val="691678160"/>
      </c:barChart>
      <c:catAx>
        <c:axId val="69167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8160"/>
        <c:crosses val="autoZero"/>
        <c:auto val="1"/>
        <c:lblAlgn val="ctr"/>
        <c:lblOffset val="100"/>
        <c:noMultiLvlLbl val="0"/>
      </c:catAx>
      <c:valAx>
        <c:axId val="691678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5.1829575999999999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672280"/>
        <c:axId val="691671888"/>
      </c:barChart>
      <c:catAx>
        <c:axId val="69167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1888"/>
        <c:crosses val="autoZero"/>
        <c:auto val="1"/>
        <c:lblAlgn val="ctr"/>
        <c:lblOffset val="100"/>
        <c:noMultiLvlLbl val="0"/>
      </c:catAx>
      <c:valAx>
        <c:axId val="691671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36.82573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668400"/>
        <c:axId val="535671536"/>
      </c:barChart>
      <c:catAx>
        <c:axId val="53566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671536"/>
        <c:crosses val="autoZero"/>
        <c:auto val="1"/>
        <c:lblAlgn val="ctr"/>
        <c:lblOffset val="100"/>
        <c:noMultiLvlLbl val="0"/>
      </c:catAx>
      <c:valAx>
        <c:axId val="535671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66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78.255359999999996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674240"/>
        <c:axId val="691671104"/>
      </c:barChart>
      <c:catAx>
        <c:axId val="69167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1104"/>
        <c:crosses val="autoZero"/>
        <c:auto val="1"/>
        <c:lblAlgn val="ctr"/>
        <c:lblOffset val="100"/>
        <c:noMultiLvlLbl val="0"/>
      </c:catAx>
      <c:valAx>
        <c:axId val="6916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84.132225000000005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676200"/>
        <c:axId val="691677768"/>
      </c:barChart>
      <c:catAx>
        <c:axId val="69167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7768"/>
        <c:crosses val="autoZero"/>
        <c:auto val="1"/>
        <c:lblAlgn val="ctr"/>
        <c:lblOffset val="100"/>
        <c:noMultiLvlLbl val="0"/>
      </c:catAx>
      <c:valAx>
        <c:axId val="691677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17.306000000000001</c:v>
                </c:pt>
                <c:pt idx="1">
                  <c:v>5.101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1678552"/>
        <c:axId val="691673848"/>
      </c:barChart>
      <c:catAx>
        <c:axId val="69167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3848"/>
        <c:crosses val="autoZero"/>
        <c:auto val="1"/>
        <c:lblAlgn val="ctr"/>
        <c:lblOffset val="100"/>
        <c:noMultiLvlLbl val="0"/>
      </c:catAx>
      <c:valAx>
        <c:axId val="69167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5.9287714999999999</c:v>
                </c:pt>
                <c:pt idx="1">
                  <c:v>6.3138895000000002</c:v>
                </c:pt>
                <c:pt idx="2">
                  <c:v>5.5208124999999999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963.13415999999995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674632"/>
        <c:axId val="691673064"/>
      </c:barChart>
      <c:catAx>
        <c:axId val="69167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673064"/>
        <c:crosses val="autoZero"/>
        <c:auto val="1"/>
        <c:lblAlgn val="ctr"/>
        <c:lblOffset val="100"/>
        <c:noMultiLvlLbl val="0"/>
      </c:catAx>
      <c:valAx>
        <c:axId val="691673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67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19.500366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22536"/>
        <c:axId val="691820968"/>
      </c:barChart>
      <c:catAx>
        <c:axId val="69182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20968"/>
        <c:crosses val="autoZero"/>
        <c:auto val="1"/>
        <c:lblAlgn val="ctr"/>
        <c:lblOffset val="100"/>
        <c:noMultiLvlLbl val="0"/>
      </c:catAx>
      <c:valAx>
        <c:axId val="69182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81.853999999999999</c:v>
                </c:pt>
                <c:pt idx="1">
                  <c:v>5.0570000000000004</c:v>
                </c:pt>
                <c:pt idx="2">
                  <c:v>13.089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1822144"/>
        <c:axId val="691823712"/>
      </c:barChart>
      <c:catAx>
        <c:axId val="69182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23712"/>
        <c:crosses val="autoZero"/>
        <c:auto val="1"/>
        <c:lblAlgn val="ctr"/>
        <c:lblOffset val="100"/>
        <c:noMultiLvlLbl val="0"/>
      </c:catAx>
      <c:valAx>
        <c:axId val="69182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2014.2025000000001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25672"/>
        <c:axId val="691821360"/>
      </c:barChart>
      <c:catAx>
        <c:axId val="69182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21360"/>
        <c:crosses val="autoZero"/>
        <c:auto val="1"/>
        <c:lblAlgn val="ctr"/>
        <c:lblOffset val="100"/>
        <c:noMultiLvlLbl val="0"/>
      </c:catAx>
      <c:valAx>
        <c:axId val="691821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136.47272000000001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25280"/>
        <c:axId val="691819792"/>
      </c:barChart>
      <c:catAx>
        <c:axId val="69182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19792"/>
        <c:crosses val="autoZero"/>
        <c:auto val="1"/>
        <c:lblAlgn val="ctr"/>
        <c:lblOffset val="100"/>
        <c:noMultiLvlLbl val="0"/>
      </c:catAx>
      <c:valAx>
        <c:axId val="691819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687.44539999999995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24104"/>
        <c:axId val="691819008"/>
      </c:barChart>
      <c:catAx>
        <c:axId val="69182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19008"/>
        <c:crosses val="autoZero"/>
        <c:auto val="1"/>
        <c:lblAlgn val="ctr"/>
        <c:lblOffset val="100"/>
        <c:noMultiLvlLbl val="0"/>
      </c:catAx>
      <c:valAx>
        <c:axId val="69181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2.1869838000000001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666440"/>
        <c:axId val="534458024"/>
      </c:barChart>
      <c:catAx>
        <c:axId val="53566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458024"/>
        <c:crosses val="autoZero"/>
        <c:auto val="1"/>
        <c:lblAlgn val="ctr"/>
        <c:lblOffset val="100"/>
        <c:noMultiLvlLbl val="0"/>
      </c:catAx>
      <c:valAx>
        <c:axId val="53445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66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12788.221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20184"/>
        <c:axId val="691826064"/>
      </c:barChart>
      <c:catAx>
        <c:axId val="69182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26064"/>
        <c:crosses val="autoZero"/>
        <c:auto val="1"/>
        <c:lblAlgn val="ctr"/>
        <c:lblOffset val="100"/>
        <c:noMultiLvlLbl val="0"/>
      </c:catAx>
      <c:valAx>
        <c:axId val="69182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2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17.235415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819400"/>
        <c:axId val="748666984"/>
      </c:barChart>
      <c:catAx>
        <c:axId val="69181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8666984"/>
        <c:crosses val="autoZero"/>
        <c:auto val="1"/>
        <c:lblAlgn val="ctr"/>
        <c:lblOffset val="100"/>
        <c:noMultiLvlLbl val="0"/>
      </c:catAx>
      <c:valAx>
        <c:axId val="74866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81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1.7755761999999999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8671688"/>
        <c:axId val="748672080"/>
      </c:barChart>
      <c:catAx>
        <c:axId val="74867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8672080"/>
        <c:crosses val="autoZero"/>
        <c:auto val="1"/>
        <c:lblAlgn val="ctr"/>
        <c:lblOffset val="100"/>
        <c:noMultiLvlLbl val="0"/>
      </c:catAx>
      <c:valAx>
        <c:axId val="74867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867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453.39109999999999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196184"/>
        <c:axId val="527191480"/>
      </c:barChart>
      <c:catAx>
        <c:axId val="52719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191480"/>
        <c:crosses val="autoZero"/>
        <c:auto val="1"/>
        <c:lblAlgn val="ctr"/>
        <c:lblOffset val="100"/>
        <c:noMultiLvlLbl val="0"/>
      </c:catAx>
      <c:valAx>
        <c:axId val="52719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19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1.5434815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561024"/>
        <c:axId val="406561416"/>
      </c:barChart>
      <c:catAx>
        <c:axId val="40656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561416"/>
        <c:crosses val="autoZero"/>
        <c:auto val="1"/>
        <c:lblAlgn val="ctr"/>
        <c:lblOffset val="100"/>
        <c:noMultiLvlLbl val="0"/>
      </c:catAx>
      <c:valAx>
        <c:axId val="406561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56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18.524073000000001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8800"/>
        <c:axId val="529576056"/>
      </c:barChart>
      <c:catAx>
        <c:axId val="52957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6056"/>
        <c:crosses val="autoZero"/>
        <c:auto val="1"/>
        <c:lblAlgn val="ctr"/>
        <c:lblOffset val="100"/>
        <c:noMultiLvlLbl val="0"/>
      </c:catAx>
      <c:valAx>
        <c:axId val="529576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1.7755761999999999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3704"/>
        <c:axId val="529574096"/>
      </c:barChart>
      <c:catAx>
        <c:axId val="52957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4096"/>
        <c:crosses val="autoZero"/>
        <c:auto val="1"/>
        <c:lblAlgn val="ctr"/>
        <c:lblOffset val="100"/>
        <c:noMultiLvlLbl val="0"/>
      </c:catAx>
      <c:valAx>
        <c:axId val="52957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907.38509999999997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7232"/>
        <c:axId val="529574488"/>
      </c:barChart>
      <c:catAx>
        <c:axId val="52957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4488"/>
        <c:crosses val="autoZero"/>
        <c:auto val="1"/>
        <c:lblAlgn val="ctr"/>
        <c:lblOffset val="100"/>
        <c:noMultiLvlLbl val="0"/>
      </c:catAx>
      <c:valAx>
        <c:axId val="52957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4.8135915000000002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578016"/>
        <c:axId val="529578408"/>
      </c:barChart>
      <c:catAx>
        <c:axId val="52957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578408"/>
        <c:crosses val="autoZero"/>
        <c:auto val="1"/>
        <c:lblAlgn val="ctr"/>
        <c:lblOffset val="100"/>
        <c:noMultiLvlLbl val="0"/>
      </c:catAx>
      <c:valAx>
        <c:axId val="52957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57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박진희, ID : H1901022)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15일 11:12:28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2014.2025000000001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61.711376000000001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36.82573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81.853999999999999</v>
      </c>
      <c r="G8" s="59">
        <f>'DRIs DATA 입력'!G8</f>
        <v>5.0570000000000004</v>
      </c>
      <c r="H8" s="59">
        <f>'DRIs DATA 입력'!H8</f>
        <v>13.089</v>
      </c>
      <c r="I8" s="46"/>
      <c r="J8" s="59" t="s">
        <v>216</v>
      </c>
      <c r="K8" s="59">
        <f>'DRIs DATA 입력'!K8</f>
        <v>17.306000000000001</v>
      </c>
      <c r="L8" s="59">
        <f>'DRIs DATA 입력'!L8</f>
        <v>5.101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963.13415999999995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19.500366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2.1869838000000001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453.39109999999999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136.47272000000001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2.3269869999999999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1.5434815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18.524073000000001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1.7755761999999999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907.38509999999997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4.8135915000000002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1.619316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0.14448954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687.44539999999995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1208.4103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12788.221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4038.8328000000001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216.39227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93.256960000000007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17.235415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12.409800000000001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685.31975999999997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1.8961878000000001E-2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5.1829575999999999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78.255359999999996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84.132225000000005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4" sqref="L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333</v>
      </c>
      <c r="G1" s="62" t="s">
        <v>278</v>
      </c>
      <c r="H1" s="61" t="s">
        <v>334</v>
      </c>
    </row>
    <row r="3" spans="1:27" x14ac:dyDescent="0.3">
      <c r="A3" s="71" t="s">
        <v>311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279</v>
      </c>
      <c r="B4" s="69"/>
      <c r="C4" s="69"/>
      <c r="E4" s="66" t="s">
        <v>312</v>
      </c>
      <c r="F4" s="67"/>
      <c r="G4" s="67"/>
      <c r="H4" s="68"/>
      <c r="J4" s="66" t="s">
        <v>280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313</v>
      </c>
      <c r="V4" s="69"/>
      <c r="W4" s="69"/>
      <c r="X4" s="69"/>
      <c r="Y4" s="69"/>
      <c r="Z4" s="69"/>
    </row>
    <row r="5" spans="1:27" x14ac:dyDescent="0.3">
      <c r="A5" s="65"/>
      <c r="B5" s="65" t="s">
        <v>281</v>
      </c>
      <c r="C5" s="65" t="s">
        <v>314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315</v>
      </c>
      <c r="L5" s="65" t="s">
        <v>316</v>
      </c>
      <c r="N5" s="65"/>
      <c r="O5" s="65" t="s">
        <v>283</v>
      </c>
      <c r="P5" s="65" t="s">
        <v>284</v>
      </c>
      <c r="Q5" s="65" t="s">
        <v>317</v>
      </c>
      <c r="R5" s="65" t="s">
        <v>318</v>
      </c>
      <c r="S5" s="65" t="s">
        <v>335</v>
      </c>
      <c r="U5" s="65"/>
      <c r="V5" s="65" t="s">
        <v>283</v>
      </c>
      <c r="W5" s="65" t="s">
        <v>336</v>
      </c>
      <c r="X5" s="65" t="s">
        <v>317</v>
      </c>
      <c r="Y5" s="65" t="s">
        <v>318</v>
      </c>
      <c r="Z5" s="65" t="s">
        <v>314</v>
      </c>
    </row>
    <row r="6" spans="1:27" x14ac:dyDescent="0.3">
      <c r="A6" s="65" t="s">
        <v>279</v>
      </c>
      <c r="B6" s="65">
        <v>1600</v>
      </c>
      <c r="C6" s="65">
        <v>2014.2025000000001</v>
      </c>
      <c r="E6" s="65" t="s">
        <v>285</v>
      </c>
      <c r="F6" s="65">
        <v>55</v>
      </c>
      <c r="G6" s="65">
        <v>15</v>
      </c>
      <c r="H6" s="65">
        <v>7</v>
      </c>
      <c r="J6" s="65" t="s">
        <v>285</v>
      </c>
      <c r="K6" s="65">
        <v>0.1</v>
      </c>
      <c r="L6" s="65">
        <v>4</v>
      </c>
      <c r="N6" s="65" t="s">
        <v>286</v>
      </c>
      <c r="O6" s="65">
        <v>40</v>
      </c>
      <c r="P6" s="65">
        <v>45</v>
      </c>
      <c r="Q6" s="65">
        <v>0</v>
      </c>
      <c r="R6" s="65">
        <v>0</v>
      </c>
      <c r="S6" s="65">
        <v>61.711376000000001</v>
      </c>
      <c r="U6" s="65" t="s">
        <v>319</v>
      </c>
      <c r="V6" s="65">
        <v>0</v>
      </c>
      <c r="W6" s="65">
        <v>0</v>
      </c>
      <c r="X6" s="65">
        <v>20</v>
      </c>
      <c r="Y6" s="65">
        <v>0</v>
      </c>
      <c r="Z6" s="65">
        <v>36.82573</v>
      </c>
    </row>
    <row r="7" spans="1:27" x14ac:dyDescent="0.3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3">
      <c r="E8" s="65" t="s">
        <v>288</v>
      </c>
      <c r="F8" s="65">
        <v>81.853999999999999</v>
      </c>
      <c r="G8" s="65">
        <v>5.0570000000000004</v>
      </c>
      <c r="H8" s="65">
        <v>13.089</v>
      </c>
      <c r="J8" s="65" t="s">
        <v>288</v>
      </c>
      <c r="K8" s="65">
        <v>17.306000000000001</v>
      </c>
      <c r="L8" s="65">
        <v>5.101</v>
      </c>
    </row>
    <row r="13" spans="1:27" x14ac:dyDescent="0.3">
      <c r="A13" s="70" t="s">
        <v>289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320</v>
      </c>
      <c r="B14" s="69"/>
      <c r="C14" s="69"/>
      <c r="D14" s="69"/>
      <c r="E14" s="69"/>
      <c r="F14" s="69"/>
      <c r="H14" s="69" t="s">
        <v>321</v>
      </c>
      <c r="I14" s="69"/>
      <c r="J14" s="69"/>
      <c r="K14" s="69"/>
      <c r="L14" s="69"/>
      <c r="M14" s="69"/>
      <c r="O14" s="69" t="s">
        <v>290</v>
      </c>
      <c r="P14" s="69"/>
      <c r="Q14" s="69"/>
      <c r="R14" s="69"/>
      <c r="S14" s="69"/>
      <c r="T14" s="69"/>
      <c r="V14" s="69" t="s">
        <v>322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283</v>
      </c>
      <c r="C15" s="65" t="s">
        <v>284</v>
      </c>
      <c r="D15" s="65" t="s">
        <v>317</v>
      </c>
      <c r="E15" s="65" t="s">
        <v>318</v>
      </c>
      <c r="F15" s="65" t="s">
        <v>314</v>
      </c>
      <c r="H15" s="65"/>
      <c r="I15" s="65" t="s">
        <v>283</v>
      </c>
      <c r="J15" s="65" t="s">
        <v>284</v>
      </c>
      <c r="K15" s="65" t="s">
        <v>317</v>
      </c>
      <c r="L15" s="65" t="s">
        <v>318</v>
      </c>
      <c r="M15" s="65" t="s">
        <v>314</v>
      </c>
      <c r="O15" s="65"/>
      <c r="P15" s="65" t="s">
        <v>283</v>
      </c>
      <c r="Q15" s="65" t="s">
        <v>284</v>
      </c>
      <c r="R15" s="65" t="s">
        <v>317</v>
      </c>
      <c r="S15" s="65" t="s">
        <v>318</v>
      </c>
      <c r="T15" s="65" t="s">
        <v>314</v>
      </c>
      <c r="V15" s="65"/>
      <c r="W15" s="65" t="s">
        <v>283</v>
      </c>
      <c r="X15" s="65" t="s">
        <v>284</v>
      </c>
      <c r="Y15" s="65" t="s">
        <v>317</v>
      </c>
      <c r="Z15" s="65" t="s">
        <v>318</v>
      </c>
      <c r="AA15" s="65" t="s">
        <v>314</v>
      </c>
    </row>
    <row r="16" spans="1:27" x14ac:dyDescent="0.3">
      <c r="A16" s="65" t="s">
        <v>323</v>
      </c>
      <c r="B16" s="65">
        <v>410</v>
      </c>
      <c r="C16" s="65">
        <v>550</v>
      </c>
      <c r="D16" s="65">
        <v>0</v>
      </c>
      <c r="E16" s="65">
        <v>3000</v>
      </c>
      <c r="F16" s="65">
        <v>963.13415999999995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19.500366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2.1869838000000001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453.39109999999999</v>
      </c>
    </row>
    <row r="23" spans="1:62" x14ac:dyDescent="0.3">
      <c r="A23" s="70" t="s">
        <v>324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291</v>
      </c>
      <c r="B24" s="69"/>
      <c r="C24" s="69"/>
      <c r="D24" s="69"/>
      <c r="E24" s="69"/>
      <c r="F24" s="69"/>
      <c r="H24" s="69" t="s">
        <v>292</v>
      </c>
      <c r="I24" s="69"/>
      <c r="J24" s="69"/>
      <c r="K24" s="69"/>
      <c r="L24" s="69"/>
      <c r="M24" s="69"/>
      <c r="O24" s="69" t="s">
        <v>325</v>
      </c>
      <c r="P24" s="69"/>
      <c r="Q24" s="69"/>
      <c r="R24" s="69"/>
      <c r="S24" s="69"/>
      <c r="T24" s="69"/>
      <c r="V24" s="69" t="s">
        <v>293</v>
      </c>
      <c r="W24" s="69"/>
      <c r="X24" s="69"/>
      <c r="Y24" s="69"/>
      <c r="Z24" s="69"/>
      <c r="AA24" s="69"/>
      <c r="AC24" s="69" t="s">
        <v>294</v>
      </c>
      <c r="AD24" s="69"/>
      <c r="AE24" s="69"/>
      <c r="AF24" s="69"/>
      <c r="AG24" s="69"/>
      <c r="AH24" s="69"/>
      <c r="AJ24" s="69" t="s">
        <v>295</v>
      </c>
      <c r="AK24" s="69"/>
      <c r="AL24" s="69"/>
      <c r="AM24" s="69"/>
      <c r="AN24" s="69"/>
      <c r="AO24" s="69"/>
      <c r="AQ24" s="69" t="s">
        <v>296</v>
      </c>
      <c r="AR24" s="69"/>
      <c r="AS24" s="69"/>
      <c r="AT24" s="69"/>
      <c r="AU24" s="69"/>
      <c r="AV24" s="69"/>
      <c r="AX24" s="69" t="s">
        <v>326</v>
      </c>
      <c r="AY24" s="69"/>
      <c r="AZ24" s="69"/>
      <c r="BA24" s="69"/>
      <c r="BB24" s="69"/>
      <c r="BC24" s="69"/>
      <c r="BE24" s="69" t="s">
        <v>297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283</v>
      </c>
      <c r="C25" s="65" t="s">
        <v>336</v>
      </c>
      <c r="D25" s="65" t="s">
        <v>317</v>
      </c>
      <c r="E25" s="65" t="s">
        <v>318</v>
      </c>
      <c r="F25" s="65" t="s">
        <v>314</v>
      </c>
      <c r="H25" s="65"/>
      <c r="I25" s="65" t="s">
        <v>283</v>
      </c>
      <c r="J25" s="65" t="s">
        <v>284</v>
      </c>
      <c r="K25" s="65" t="s">
        <v>317</v>
      </c>
      <c r="L25" s="65" t="s">
        <v>318</v>
      </c>
      <c r="M25" s="65" t="s">
        <v>314</v>
      </c>
      <c r="O25" s="65"/>
      <c r="P25" s="65" t="s">
        <v>283</v>
      </c>
      <c r="Q25" s="65" t="s">
        <v>284</v>
      </c>
      <c r="R25" s="65" t="s">
        <v>317</v>
      </c>
      <c r="S25" s="65" t="s">
        <v>337</v>
      </c>
      <c r="T25" s="65" t="s">
        <v>314</v>
      </c>
      <c r="V25" s="65"/>
      <c r="W25" s="65" t="s">
        <v>283</v>
      </c>
      <c r="X25" s="65" t="s">
        <v>284</v>
      </c>
      <c r="Y25" s="65" t="s">
        <v>317</v>
      </c>
      <c r="Z25" s="65" t="s">
        <v>318</v>
      </c>
      <c r="AA25" s="65" t="s">
        <v>314</v>
      </c>
      <c r="AC25" s="65"/>
      <c r="AD25" s="65" t="s">
        <v>338</v>
      </c>
      <c r="AE25" s="65" t="s">
        <v>284</v>
      </c>
      <c r="AF25" s="65" t="s">
        <v>317</v>
      </c>
      <c r="AG25" s="65" t="s">
        <v>318</v>
      </c>
      <c r="AH25" s="65" t="s">
        <v>335</v>
      </c>
      <c r="AJ25" s="65"/>
      <c r="AK25" s="65" t="s">
        <v>283</v>
      </c>
      <c r="AL25" s="65" t="s">
        <v>284</v>
      </c>
      <c r="AM25" s="65" t="s">
        <v>317</v>
      </c>
      <c r="AN25" s="65" t="s">
        <v>318</v>
      </c>
      <c r="AO25" s="65" t="s">
        <v>314</v>
      </c>
      <c r="AQ25" s="65"/>
      <c r="AR25" s="65" t="s">
        <v>283</v>
      </c>
      <c r="AS25" s="65" t="s">
        <v>284</v>
      </c>
      <c r="AT25" s="65" t="s">
        <v>317</v>
      </c>
      <c r="AU25" s="65" t="s">
        <v>318</v>
      </c>
      <c r="AV25" s="65" t="s">
        <v>314</v>
      </c>
      <c r="AX25" s="65"/>
      <c r="AY25" s="65" t="s">
        <v>283</v>
      </c>
      <c r="AZ25" s="65" t="s">
        <v>284</v>
      </c>
      <c r="BA25" s="65" t="s">
        <v>317</v>
      </c>
      <c r="BB25" s="65" t="s">
        <v>318</v>
      </c>
      <c r="BC25" s="65" t="s">
        <v>314</v>
      </c>
      <c r="BE25" s="65"/>
      <c r="BF25" s="65" t="s">
        <v>283</v>
      </c>
      <c r="BG25" s="65" t="s">
        <v>284</v>
      </c>
      <c r="BH25" s="65" t="s">
        <v>317</v>
      </c>
      <c r="BI25" s="65" t="s">
        <v>318</v>
      </c>
      <c r="BJ25" s="65" t="s">
        <v>314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136.47272000000001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2.3269869999999999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1.5434815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18.524073000000001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1.7755761999999999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907.38509999999997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4.8135915000000002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1.619316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0.14448954</v>
      </c>
    </row>
    <row r="33" spans="1:68" x14ac:dyDescent="0.3">
      <c r="A33" s="70" t="s">
        <v>298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299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300</v>
      </c>
      <c r="W34" s="69"/>
      <c r="X34" s="69"/>
      <c r="Y34" s="69"/>
      <c r="Z34" s="69"/>
      <c r="AA34" s="69"/>
      <c r="AC34" s="69" t="s">
        <v>301</v>
      </c>
      <c r="AD34" s="69"/>
      <c r="AE34" s="69"/>
      <c r="AF34" s="69"/>
      <c r="AG34" s="69"/>
      <c r="AH34" s="69"/>
      <c r="AJ34" s="69" t="s">
        <v>302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283</v>
      </c>
      <c r="C35" s="65" t="s">
        <v>284</v>
      </c>
      <c r="D35" s="65" t="s">
        <v>317</v>
      </c>
      <c r="E35" s="65" t="s">
        <v>318</v>
      </c>
      <c r="F35" s="65" t="s">
        <v>314</v>
      </c>
      <c r="H35" s="65"/>
      <c r="I35" s="65" t="s">
        <v>283</v>
      </c>
      <c r="J35" s="65" t="s">
        <v>284</v>
      </c>
      <c r="K35" s="65" t="s">
        <v>339</v>
      </c>
      <c r="L35" s="65" t="s">
        <v>318</v>
      </c>
      <c r="M35" s="65" t="s">
        <v>314</v>
      </c>
      <c r="O35" s="65"/>
      <c r="P35" s="65" t="s">
        <v>283</v>
      </c>
      <c r="Q35" s="65" t="s">
        <v>284</v>
      </c>
      <c r="R35" s="65" t="s">
        <v>317</v>
      </c>
      <c r="S35" s="65" t="s">
        <v>318</v>
      </c>
      <c r="T35" s="65" t="s">
        <v>335</v>
      </c>
      <c r="V35" s="65"/>
      <c r="W35" s="65" t="s">
        <v>283</v>
      </c>
      <c r="X35" s="65" t="s">
        <v>284</v>
      </c>
      <c r="Y35" s="65" t="s">
        <v>317</v>
      </c>
      <c r="Z35" s="65" t="s">
        <v>337</v>
      </c>
      <c r="AA35" s="65" t="s">
        <v>314</v>
      </c>
      <c r="AC35" s="65"/>
      <c r="AD35" s="65" t="s">
        <v>283</v>
      </c>
      <c r="AE35" s="65" t="s">
        <v>284</v>
      </c>
      <c r="AF35" s="65" t="s">
        <v>317</v>
      </c>
      <c r="AG35" s="65" t="s">
        <v>318</v>
      </c>
      <c r="AH35" s="65" t="s">
        <v>314</v>
      </c>
      <c r="AJ35" s="65"/>
      <c r="AK35" s="65" t="s">
        <v>283</v>
      </c>
      <c r="AL35" s="65" t="s">
        <v>284</v>
      </c>
      <c r="AM35" s="65" t="s">
        <v>317</v>
      </c>
      <c r="AN35" s="65" t="s">
        <v>318</v>
      </c>
      <c r="AO35" s="65" t="s">
        <v>314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687.44539999999995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1208.4103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12788.221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4038.8328000000001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216.39227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93.256960000000007</v>
      </c>
    </row>
    <row r="43" spans="1:68" x14ac:dyDescent="0.3">
      <c r="A43" s="70" t="s">
        <v>328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303</v>
      </c>
      <c r="B44" s="69"/>
      <c r="C44" s="69"/>
      <c r="D44" s="69"/>
      <c r="E44" s="69"/>
      <c r="F44" s="69"/>
      <c r="H44" s="69" t="s">
        <v>304</v>
      </c>
      <c r="I44" s="69"/>
      <c r="J44" s="69"/>
      <c r="K44" s="69"/>
      <c r="L44" s="69"/>
      <c r="M44" s="69"/>
      <c r="O44" s="69" t="s">
        <v>329</v>
      </c>
      <c r="P44" s="69"/>
      <c r="Q44" s="69"/>
      <c r="R44" s="69"/>
      <c r="S44" s="69"/>
      <c r="T44" s="69"/>
      <c r="V44" s="69" t="s">
        <v>330</v>
      </c>
      <c r="W44" s="69"/>
      <c r="X44" s="69"/>
      <c r="Y44" s="69"/>
      <c r="Z44" s="69"/>
      <c r="AA44" s="69"/>
      <c r="AC44" s="69" t="s">
        <v>305</v>
      </c>
      <c r="AD44" s="69"/>
      <c r="AE44" s="69"/>
      <c r="AF44" s="69"/>
      <c r="AG44" s="69"/>
      <c r="AH44" s="69"/>
      <c r="AJ44" s="69" t="s">
        <v>306</v>
      </c>
      <c r="AK44" s="69"/>
      <c r="AL44" s="69"/>
      <c r="AM44" s="69"/>
      <c r="AN44" s="69"/>
      <c r="AO44" s="69"/>
      <c r="AQ44" s="69" t="s">
        <v>307</v>
      </c>
      <c r="AR44" s="69"/>
      <c r="AS44" s="69"/>
      <c r="AT44" s="69"/>
      <c r="AU44" s="69"/>
      <c r="AV44" s="69"/>
      <c r="AX44" s="69" t="s">
        <v>308</v>
      </c>
      <c r="AY44" s="69"/>
      <c r="AZ44" s="69"/>
      <c r="BA44" s="69"/>
      <c r="BB44" s="69"/>
      <c r="BC44" s="69"/>
      <c r="BE44" s="69" t="s">
        <v>331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283</v>
      </c>
      <c r="C45" s="65" t="s">
        <v>284</v>
      </c>
      <c r="D45" s="65" t="s">
        <v>317</v>
      </c>
      <c r="E45" s="65" t="s">
        <v>318</v>
      </c>
      <c r="F45" s="65" t="s">
        <v>314</v>
      </c>
      <c r="H45" s="65"/>
      <c r="I45" s="65" t="s">
        <v>283</v>
      </c>
      <c r="J45" s="65" t="s">
        <v>284</v>
      </c>
      <c r="K45" s="65" t="s">
        <v>317</v>
      </c>
      <c r="L45" s="65" t="s">
        <v>318</v>
      </c>
      <c r="M45" s="65" t="s">
        <v>314</v>
      </c>
      <c r="O45" s="65"/>
      <c r="P45" s="65" t="s">
        <v>283</v>
      </c>
      <c r="Q45" s="65" t="s">
        <v>284</v>
      </c>
      <c r="R45" s="65" t="s">
        <v>317</v>
      </c>
      <c r="S45" s="65" t="s">
        <v>318</v>
      </c>
      <c r="T45" s="65" t="s">
        <v>314</v>
      </c>
      <c r="V45" s="65"/>
      <c r="W45" s="65" t="s">
        <v>283</v>
      </c>
      <c r="X45" s="65" t="s">
        <v>284</v>
      </c>
      <c r="Y45" s="65" t="s">
        <v>317</v>
      </c>
      <c r="Z45" s="65" t="s">
        <v>318</v>
      </c>
      <c r="AA45" s="65" t="s">
        <v>314</v>
      </c>
      <c r="AC45" s="65"/>
      <c r="AD45" s="65" t="s">
        <v>283</v>
      </c>
      <c r="AE45" s="65" t="s">
        <v>284</v>
      </c>
      <c r="AF45" s="65" t="s">
        <v>317</v>
      </c>
      <c r="AG45" s="65" t="s">
        <v>318</v>
      </c>
      <c r="AH45" s="65" t="s">
        <v>314</v>
      </c>
      <c r="AJ45" s="65"/>
      <c r="AK45" s="65" t="s">
        <v>283</v>
      </c>
      <c r="AL45" s="65" t="s">
        <v>284</v>
      </c>
      <c r="AM45" s="65" t="s">
        <v>317</v>
      </c>
      <c r="AN45" s="65" t="s">
        <v>318</v>
      </c>
      <c r="AO45" s="65" t="s">
        <v>314</v>
      </c>
      <c r="AQ45" s="65"/>
      <c r="AR45" s="65" t="s">
        <v>283</v>
      </c>
      <c r="AS45" s="65" t="s">
        <v>284</v>
      </c>
      <c r="AT45" s="65" t="s">
        <v>317</v>
      </c>
      <c r="AU45" s="65" t="s">
        <v>318</v>
      </c>
      <c r="AV45" s="65" t="s">
        <v>314</v>
      </c>
      <c r="AX45" s="65"/>
      <c r="AY45" s="65" t="s">
        <v>283</v>
      </c>
      <c r="AZ45" s="65" t="s">
        <v>284</v>
      </c>
      <c r="BA45" s="65" t="s">
        <v>317</v>
      </c>
      <c r="BB45" s="65" t="s">
        <v>318</v>
      </c>
      <c r="BC45" s="65" t="s">
        <v>314</v>
      </c>
      <c r="BE45" s="65"/>
      <c r="BF45" s="65" t="s">
        <v>283</v>
      </c>
      <c r="BG45" s="65" t="s">
        <v>284</v>
      </c>
      <c r="BH45" s="65" t="s">
        <v>317</v>
      </c>
      <c r="BI45" s="65" t="s">
        <v>318</v>
      </c>
      <c r="BJ45" s="65" t="s">
        <v>314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17.235415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12.409800000000001</v>
      </c>
      <c r="O46" s="65" t="s">
        <v>332</v>
      </c>
      <c r="P46" s="65">
        <v>600</v>
      </c>
      <c r="Q46" s="65">
        <v>800</v>
      </c>
      <c r="R46" s="65">
        <v>0</v>
      </c>
      <c r="S46" s="65">
        <v>10000</v>
      </c>
      <c r="T46" s="65">
        <v>685.31975999999997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1.8961878000000001E-2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5.1829575999999999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78.255359999999996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84.132225000000005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7" sqref="H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340</v>
      </c>
      <c r="B2" s="61" t="s">
        <v>341</v>
      </c>
      <c r="C2" s="61" t="s">
        <v>276</v>
      </c>
      <c r="D2" s="61">
        <v>68</v>
      </c>
      <c r="E2" s="61">
        <v>2014.2025000000001</v>
      </c>
      <c r="F2" s="61">
        <v>385.92532</v>
      </c>
      <c r="G2" s="61">
        <v>23.843609000000001</v>
      </c>
      <c r="H2" s="61">
        <v>12.687507999999999</v>
      </c>
      <c r="I2" s="61">
        <v>11.1561</v>
      </c>
      <c r="J2" s="61">
        <v>61.711376000000001</v>
      </c>
      <c r="K2" s="61">
        <v>46.234886000000003</v>
      </c>
      <c r="L2" s="61">
        <v>15.476492</v>
      </c>
      <c r="M2" s="61">
        <v>36.82573</v>
      </c>
      <c r="N2" s="61">
        <v>1.620133</v>
      </c>
      <c r="O2" s="61">
        <v>20.20289</v>
      </c>
      <c r="P2" s="61">
        <v>943.12896999999998</v>
      </c>
      <c r="Q2" s="61">
        <v>47.043143999999998</v>
      </c>
      <c r="R2" s="61">
        <v>963.13415999999995</v>
      </c>
      <c r="S2" s="61">
        <v>54.300519999999999</v>
      </c>
      <c r="T2" s="61">
        <v>10906.004000000001</v>
      </c>
      <c r="U2" s="61">
        <v>2.1869838000000001</v>
      </c>
      <c r="V2" s="61">
        <v>19.500366</v>
      </c>
      <c r="W2" s="61">
        <v>453.39109999999999</v>
      </c>
      <c r="X2" s="61">
        <v>136.47272000000001</v>
      </c>
      <c r="Y2" s="61">
        <v>2.3269869999999999</v>
      </c>
      <c r="Z2" s="61">
        <v>1.5434815</v>
      </c>
      <c r="AA2" s="61">
        <v>18.524073000000001</v>
      </c>
      <c r="AB2" s="61">
        <v>1.7755761999999999</v>
      </c>
      <c r="AC2" s="61">
        <v>907.38509999999997</v>
      </c>
      <c r="AD2" s="61">
        <v>4.8135915000000002</v>
      </c>
      <c r="AE2" s="61">
        <v>1.619316</v>
      </c>
      <c r="AF2" s="61">
        <v>0.14448954</v>
      </c>
      <c r="AG2" s="61">
        <v>687.44539999999995</v>
      </c>
      <c r="AH2" s="61">
        <v>455.07256999999998</v>
      </c>
      <c r="AI2" s="61">
        <v>232.37277</v>
      </c>
      <c r="AJ2" s="61">
        <v>1208.4103</v>
      </c>
      <c r="AK2" s="61">
        <v>12788.221</v>
      </c>
      <c r="AL2" s="61">
        <v>216.39227</v>
      </c>
      <c r="AM2" s="61">
        <v>4038.8328000000001</v>
      </c>
      <c r="AN2" s="61">
        <v>93.256960000000007</v>
      </c>
      <c r="AO2" s="61">
        <v>17.235415</v>
      </c>
      <c r="AP2" s="61">
        <v>15.031262999999999</v>
      </c>
      <c r="AQ2" s="61">
        <v>2.2041514000000002</v>
      </c>
      <c r="AR2" s="61">
        <v>12.409800000000001</v>
      </c>
      <c r="AS2" s="61">
        <v>685.31975999999997</v>
      </c>
      <c r="AT2" s="61">
        <v>1.8961878000000001E-2</v>
      </c>
      <c r="AU2" s="61">
        <v>5.1829575999999999</v>
      </c>
      <c r="AV2" s="61">
        <v>78.255359999999996</v>
      </c>
      <c r="AW2" s="61">
        <v>84.132225000000005</v>
      </c>
      <c r="AX2" s="61">
        <v>0.56816</v>
      </c>
      <c r="AY2" s="61">
        <v>0.60234666000000003</v>
      </c>
      <c r="AZ2" s="61">
        <v>144.23766000000001</v>
      </c>
      <c r="BA2" s="61">
        <v>17.766756000000001</v>
      </c>
      <c r="BB2" s="61">
        <v>5.9287714999999999</v>
      </c>
      <c r="BC2" s="61">
        <v>6.3138895000000002</v>
      </c>
      <c r="BD2" s="61">
        <v>5.5208124999999999</v>
      </c>
      <c r="BE2" s="61">
        <v>0.78017806999999995</v>
      </c>
      <c r="BF2" s="61">
        <v>2.2416146000000001</v>
      </c>
      <c r="BG2" s="61">
        <v>4.5795576000000001E-4</v>
      </c>
      <c r="BH2" s="61">
        <v>1.0773955999999999E-2</v>
      </c>
      <c r="BI2" s="61">
        <v>8.0571749999999998E-3</v>
      </c>
      <c r="BJ2" s="61">
        <v>3.6209058000000002E-2</v>
      </c>
      <c r="BK2" s="61">
        <v>3.5227366999999997E-5</v>
      </c>
      <c r="BL2" s="61">
        <v>0.74154805999999995</v>
      </c>
      <c r="BM2" s="61">
        <v>8.9217289999999991</v>
      </c>
      <c r="BN2" s="61">
        <v>3.0585741999999998</v>
      </c>
      <c r="BO2" s="61">
        <v>128.58426</v>
      </c>
      <c r="BP2" s="61">
        <v>27.240697999999998</v>
      </c>
      <c r="BQ2" s="61">
        <v>43.491753000000003</v>
      </c>
      <c r="BR2" s="61">
        <v>139.72116</v>
      </c>
      <c r="BS2" s="61">
        <v>10.919286</v>
      </c>
      <c r="BT2" s="61">
        <v>37.431240000000003</v>
      </c>
      <c r="BU2" s="61">
        <v>2.2546436E-5</v>
      </c>
      <c r="BV2" s="61">
        <v>1.6221024000000001E-2</v>
      </c>
      <c r="BW2" s="61">
        <v>2.3535826000000002</v>
      </c>
      <c r="BX2" s="61">
        <v>2.3853195</v>
      </c>
      <c r="BY2" s="61">
        <v>6.6271596000000002E-2</v>
      </c>
      <c r="BZ2" s="61">
        <v>2.3164221999999999E-4</v>
      </c>
      <c r="CA2" s="61">
        <v>0.3699982</v>
      </c>
      <c r="CB2" s="61">
        <v>1.2261335E-4</v>
      </c>
      <c r="CC2" s="61">
        <v>5.7559114000000001E-2</v>
      </c>
      <c r="CD2" s="61">
        <v>0.54295300000000002</v>
      </c>
      <c r="CE2" s="61">
        <v>1.8116436999999999E-2</v>
      </c>
      <c r="CF2" s="61">
        <v>0.42283870000000001</v>
      </c>
      <c r="CG2" s="61">
        <v>0</v>
      </c>
      <c r="CH2" s="61">
        <v>3.6720839999999998E-2</v>
      </c>
      <c r="CI2" s="61">
        <v>2.5327988E-3</v>
      </c>
      <c r="CJ2" s="61">
        <v>1.2468121999999999</v>
      </c>
      <c r="CK2" s="61">
        <v>4.9284725000000003E-3</v>
      </c>
      <c r="CL2" s="61">
        <v>0.13151214</v>
      </c>
      <c r="CM2" s="61">
        <v>8.1731789999999993</v>
      </c>
      <c r="CN2" s="61">
        <v>2484.3335000000002</v>
      </c>
      <c r="CO2" s="61">
        <v>4202.3065999999999</v>
      </c>
      <c r="CP2" s="61">
        <v>1748.1996999999999</v>
      </c>
      <c r="CQ2" s="61">
        <v>833.90530000000001</v>
      </c>
      <c r="CR2" s="61">
        <v>445.36887000000002</v>
      </c>
      <c r="CS2" s="61">
        <v>596.90497000000005</v>
      </c>
      <c r="CT2" s="61">
        <v>2346.2927</v>
      </c>
      <c r="CU2" s="61">
        <v>1160.6312</v>
      </c>
      <c r="CV2" s="61">
        <v>1973.0706</v>
      </c>
      <c r="CW2" s="61">
        <v>1272.2109</v>
      </c>
      <c r="CX2" s="61">
        <v>410.31389999999999</v>
      </c>
      <c r="CY2" s="61">
        <v>3594.1257000000001</v>
      </c>
      <c r="CZ2" s="61">
        <v>1673.8748000000001</v>
      </c>
      <c r="DA2" s="61">
        <v>3504.3496</v>
      </c>
      <c r="DB2" s="61">
        <v>4080.6936000000001</v>
      </c>
      <c r="DC2" s="61">
        <v>4709.9937</v>
      </c>
      <c r="DD2" s="61">
        <v>6040.9106000000002</v>
      </c>
      <c r="DE2" s="61">
        <v>1265.4004</v>
      </c>
      <c r="DF2" s="61">
        <v>4328.3140000000003</v>
      </c>
      <c r="DG2" s="61">
        <v>1424.5042000000001</v>
      </c>
      <c r="DH2" s="61">
        <v>73.891599999999997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17.766756000000001</v>
      </c>
      <c r="B6">
        <f>BB2</f>
        <v>5.9287714999999999</v>
      </c>
      <c r="C6">
        <f>BC2</f>
        <v>6.3138895000000002</v>
      </c>
      <c r="D6">
        <f>BD2</f>
        <v>5.5208124999999999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7" sqref="K1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19582</v>
      </c>
      <c r="C2" s="56">
        <f ca="1">YEAR(TODAY())-YEAR(B2)+IF(TODAY()&gt;=DATE(YEAR(TODAY()),MONTH(B2),DAY(B2)),0,-1)</f>
        <v>68</v>
      </c>
      <c r="E2" s="52">
        <v>163.30000000000001</v>
      </c>
      <c r="F2" s="53" t="s">
        <v>39</v>
      </c>
      <c r="G2" s="52">
        <v>59.2</v>
      </c>
      <c r="H2" s="51" t="s">
        <v>41</v>
      </c>
      <c r="I2" s="72">
        <f>ROUND(G3/E3^2,1)</f>
        <v>22.2</v>
      </c>
    </row>
    <row r="3" spans="1:9" x14ac:dyDescent="0.3">
      <c r="E3" s="51">
        <f>E2/100</f>
        <v>1.633</v>
      </c>
      <c r="F3" s="51" t="s">
        <v>40</v>
      </c>
      <c r="G3" s="51">
        <f>G2</f>
        <v>59.2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44545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박진희, ID : H1901022)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15일 11:12:28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44545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68</v>
      </c>
      <c r="G12" s="137"/>
      <c r="H12" s="137"/>
      <c r="I12" s="137"/>
      <c r="K12" s="128">
        <f>'개인정보 및 신체계측 입력'!E2</f>
        <v>163.30000000000001</v>
      </c>
      <c r="L12" s="129"/>
      <c r="M12" s="122">
        <f>'개인정보 및 신체계측 입력'!G2</f>
        <v>59.2</v>
      </c>
      <c r="N12" s="123"/>
      <c r="O12" s="118" t="s">
        <v>271</v>
      </c>
      <c r="P12" s="112"/>
      <c r="Q12" s="115">
        <f>'개인정보 및 신체계측 입력'!I2</f>
        <v>22.2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박진희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81.853999999999999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5.0570000000000004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13.089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5.0999999999999996</v>
      </c>
      <c r="L72" s="36" t="s">
        <v>53</v>
      </c>
      <c r="M72" s="36">
        <f>ROUND('DRIs DATA'!K8,1)</f>
        <v>17.3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128.41999999999999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162.5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136.47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118.37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85.93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852.55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172.35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2021-12-15T02:20:00Z</dcterms:modified>
</cp:coreProperties>
</file>