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<sst xmlns="http://schemas.openxmlformats.org/spreadsheetml/2006/main" count="692" uniqueCount="344">
  <si>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</si>
  <si>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</si>
  <si>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</si>
  <si>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</si>
  <si>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</si>
  <si>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</si>
  <si>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</si>
  <si>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</si>
  <si>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</si>
  <si>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</si>
  <si>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</si>
  <si>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</si>
  <si>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</si>
  <si>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</si>
  <si>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</si>
  <si>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</si>
  <si>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</si>
  <si>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</si>
  <si>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</si>
  <si>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</si>
  <si>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</si>
  <si>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</si>
  <si>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</si>
  <si>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</si>
  <si>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</si>
  <si>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</si>
  <si>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</si>
  <si>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</si>
  <si>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</si>
  <si>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</si>
  <si>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</si>
  <si>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</si>
  <si>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</si>
  <si>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</si>
  <si>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</si>
  <si>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</si>
  <si>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</si>
  <si>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</si>
  <si>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</si>
  <si>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</si>
  <si>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</si>
  <si>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</si>
  <si>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</si>
  <si>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</si>
  <si>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</si>
  <si>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</si>
  <si>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</si>
  <si>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</si>
  <si>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</si>
  <si>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</si>
  <si>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</si>
  <si>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</si>
  <si>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</si>
  <si>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</si>
  <si>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</si>
  <si>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</si>
  <si>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</si>
  <si>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</si>
  <si>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</si>
  <si>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</si>
  <si>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</si>
  <si>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</si>
  <si>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</si>
  <si>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</si>
  <si>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</si>
  <si>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</si>
  <si>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</si>
  <si>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</si>
  <si>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</si>
  <si>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</si>
  <si>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</si>
  <si>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</si>
  <si>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</si>
  <si>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</si>
  <si>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</si>
  <si>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</si>
  <si>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</si>
  <si>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</si>
  <si>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</si>
  <si>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</si>
  <si>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</si>
  <si>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</si>
  <si>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</si>
  <si>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</si>
  <si>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</si>
  <si>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</si>
  <si>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</si>
  <si>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</si>
  <si>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</si>
  <si>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</si>
  <si>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</si>
  <si>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</si>
  <si>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</si>
  <si>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</si>
  <si>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</si>
  <si>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</si>
  <si>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</si>
  <si>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</si>
  <si>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</si>
  <si>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</si>
  <si>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</si>
  <si>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</si>
  <si>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</si>
  <si>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</si>
  <si>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</si>
  <si>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</si>
  <si>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</si>
  <si>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</si>
  <si>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</si>
  <si>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</si>
  <si>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</si>
  <si>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</si>
  <si>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</si>
  <si>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</si>
  <si>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</si>
  <si>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</si>
  <si>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</si>
  <si>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</si>
  <si>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</si>
  <si>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</si>
  <si>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</si>
  <si>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</si>
  <si>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</si>
  <si>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</si>
  <si>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</si>
  <si>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</si>
  <si>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</si>
  <si>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</si>
  <si>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</si>
  <si>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</si>
  <si>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</si>
  <si>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</si>
  <si>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</si>
  <si>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</si>
  <si>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</si>
  <si>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</si>
  <si>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</si>
  <si>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</si>
  <si>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</si>
  <si>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</si>
  <si>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</si>
  <si>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</si>
  <si>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</si>
  <si>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</si>
  <si>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</si>
  <si>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</si>
  <si>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</si>
  <si>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</si>
  <si>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</si>
  <si>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</si>
  <si>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</si>
  <si>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</si>
  <si>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</si>
  <si>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</si>
  <si>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</si>
  <si>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</si>
  <si>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</si>
  <si>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</si>
  <si>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</si>
  <si>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</si>
  <si>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</si>
  <si>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</si>
  <si>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</si>
  <si>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</si>
  <si>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</si>
  <si>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</si>
  <si>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</si>
  <si>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</si>
  <si>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</si>
  <si>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</si>
  <si>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</si>
  <si>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</si>
  <si>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</si>
  <si>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</si>
  <si>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</si>
  <si>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</si>
  <si>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</si>
  <si>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</si>
  <si>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</si>
  <si>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</si>
  <si>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</si>
  <si>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</si>
  <si>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</si>
  <si>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</si>
  <si>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</si>
  <si>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</si>
  <si>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</si>
  <si>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</si>
  <si>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</si>
  <si>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</si>
  <si>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</si>
  <si>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</si>
  <si>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</si>
  <si>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</si>
  <si>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</si>
  <si>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</si>
  <si>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</si>
  <si>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</si>
  <si>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</si>
  <si>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</si>
  <si>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</si>
  <si>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</si>
  <si>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</si>
  <si>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</si>
  <si>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</si>
  <si>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</si>
  <si>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</si>
  <si>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</si>
  <si>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</si>
  <si>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</si>
  <si>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</si>
  <si>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</si>
  <si>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</si>
  <si>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</si>
  <si>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</si>
  <si>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</si>
  <si>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</si>
  <si>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</si>
  <si>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</si>
  <si>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</si>
  <si>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</si>
  <si>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</si>
  <si>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</si>
  <si>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</si>
  <si>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</si>
  <si>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</si>
  <si>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</si>
  <si>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</si>
  <si>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</si>
  <si>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</si>
  <si>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</si>
  <si>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</si>
  <si>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</si>
  <si>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</si>
  <si>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</si>
  <si>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</si>
  <si>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</si>
  <si>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</si>
  <si>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</si>
  <si>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</si>
  <si>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</si>
  <si>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</si>
  <si>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</si>
  <si>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</si>
  <si>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</si>
  <si>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</si>
  <si>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</si>
  <si>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</si>
  <si>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</si>
  <si>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</si>
  <si>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</si>
  <si>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</si>
  <si>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</si>
  <si>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</si>
  <si>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</si>
  <si>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</si>
  <si>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</si>
  <si>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</si>
  <si>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</si>
  <si>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</si>
  <si>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</si>
  <si>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</si>
  <si>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</si>
  <si>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</si>
  <si>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</si>
  <si>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</si>
  <si>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</si>
  <si>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</si>
  <si>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</si>
  <si>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</si>
  <si>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</si>
  <si>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</si>
  <si>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</si>
  <si>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</si>
  <si>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</si>
  <si>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</si>
  <si>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</si>
  <si>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</si>
  <si>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</si>
  <si>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</si>
  <si>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</si>
  <si>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</si>
  <si>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</si>
  <si>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</si>
  <si>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</si>
  <si>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</si>
  <si>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</si>
  <si>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</si>
  <si>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</si>
  <si>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</si>
  <si>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</si>
  <si>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</si>
  <si>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</si>
  <si>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</si>
  <si>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</si>
  <si>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</si>
  <si>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</si>
  <si>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</si>
  <si>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</si>
  <si>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</si>
  <si>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</si>
  <si>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</si>
  <si>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</si>
  <si>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</si>
  <si>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</si>
  <si>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</si>
  <si>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</si>
  <si>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</si>
  <si>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</si>
  <si>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</si>
  <si>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</si>
  <si>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</si>
  <si>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</si>
  <si>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</si>
  <si>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</si>
  <si>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</si>
  <si>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</si>
  <si>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</si>
  <si>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</si>
  <si>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</si>
  <si>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</si>
  <si>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</si>
  <si>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</si>
  <si>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</si>
  <si>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</si>
  <si>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</si>
  <si>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</si>
  <si>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</si>
  <si>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</si>
  <si>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</si>
  <si>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</si>
  <si>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이금진, ID : H1901029)</t>
  </si>
  <si>
    <t>2021년 12월 20일 14:55:39</t>
  </si>
  <si>
    <t>비타민A</t>
    <phoneticPr fontId="1" type="noConversion"/>
  </si>
  <si>
    <t>비타민K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</si>
  <si>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</si>
  <si>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</si>
  <si>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</si>
  <si>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</si>
  <si>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</si>
  <si>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</si>
  <si>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권장섭취량</t>
    <phoneticPr fontId="1" type="noConversion"/>
  </si>
  <si>
    <t>H1901029</t>
  </si>
  <si>
    <t>이금진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</si>
</sst>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72.084029999999998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104"/>
        <c:axId val="526056320"/>
      </c:barChart>
      <c:catAx>
        <c:axId val="526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6320"/>
        <c:crosses val="autoZero"/>
        <c:auto val="1"/>
        <c:lblAlgn val="ctr"/>
        <c:lblOffset val="100"/>
        <c:noMultiLvlLbl val="0"/>
      </c:catAx>
      <c:valAx>
        <c:axId val="5260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1.9540664999999999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7072"/>
        <c:axId val="536590208"/>
      </c:barChart>
      <c:catAx>
        <c:axId val="536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0208"/>
        <c:crosses val="autoZero"/>
        <c:auto val="1"/>
        <c:lblAlgn val="ctr"/>
        <c:lblOffset val="100"/>
        <c:noMultiLvlLbl val="0"/>
      </c:catAx>
      <c:valAx>
        <c:axId val="53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3.0785217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640"/>
        <c:axId val="536587856"/>
      </c:barChart>
      <c:catAx>
        <c:axId val="536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7856"/>
        <c:crosses val="autoZero"/>
        <c:auto val="1"/>
        <c:lblAlgn val="ctr"/>
        <c:lblOffset val="100"/>
        <c:noMultiLvlLbl val="0"/>
      </c:catAx>
      <c:valAx>
        <c:axId val="5365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1247.5197000000001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91384"/>
        <c:axId val="536591776"/>
      </c:barChart>
      <c:catAx>
        <c:axId val="536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1776"/>
        <c:crosses val="autoZero"/>
        <c:auto val="1"/>
        <c:lblAlgn val="ctr"/>
        <c:lblOffset val="100"/>
        <c:noMultiLvlLbl val="0"/>
      </c:catAx>
      <c:valAx>
        <c:axId val="5365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4016.3119999999999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616"/>
        <c:axId val="526052008"/>
      </c:barChart>
      <c:catAx>
        <c:axId val="5260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008"/>
        <c:crosses val="autoZero"/>
        <c:auto val="1"/>
        <c:lblAlgn val="ctr"/>
        <c:lblOffset val="100"/>
        <c:noMultiLvlLbl val="0"/>
      </c:catAx>
      <c:valAx>
        <c:axId val="52605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179.91634999999999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696"/>
        <c:axId val="520819008"/>
      </c:barChart>
      <c:catAx>
        <c:axId val="5208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008"/>
        <c:crosses val="autoZero"/>
        <c:auto val="1"/>
        <c:lblAlgn val="ctr"/>
        <c:lblOffset val="100"/>
        <c:noMultiLvlLbl val="0"/>
      </c:catAx>
      <c:valAx>
        <c:axId val="520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115.750694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088"/>
        <c:axId val="520817832"/>
      </c:barChart>
      <c:catAx>
        <c:axId val="5208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7832"/>
        <c:crosses val="autoZero"/>
        <c:auto val="1"/>
        <c:lblAlgn val="ctr"/>
        <c:lblOffset val="100"/>
        <c:noMultiLvlLbl val="0"/>
      </c:catAx>
      <c:valAx>
        <c:axId val="5208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12.361424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480"/>
        <c:axId val="520819792"/>
      </c:barChart>
      <c:catAx>
        <c:axId val="5208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792"/>
        <c:crosses val="autoZero"/>
        <c:auto val="1"/>
        <c:lblAlgn val="ctr"/>
        <c:lblOffset val="100"/>
        <c:noMultiLvlLbl val="0"/>
      </c:catAx>
      <c:valAx>
        <c:axId val="520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1135.9183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872"/>
        <c:axId val="520816264"/>
      </c:barChart>
      <c:catAx>
        <c:axId val="5208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264"/>
        <c:crosses val="autoZero"/>
        <c:auto val="1"/>
        <c:lblAlgn val="ctr"/>
        <c:lblOffset val="100"/>
        <c:noMultiLvlLbl val="0"/>
      </c:catAx>
      <c:valAx>
        <c:axId val="52081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0.109034464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1360"/>
        <c:axId val="520820184"/>
      </c:barChart>
      <c:catAx>
        <c:axId val="520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184"/>
        <c:crosses val="autoZero"/>
        <c:auto val="1"/>
        <c:lblAlgn val="ctr"/>
        <c:lblOffset val="100"/>
        <c:noMultiLvlLbl val="0"/>
      </c:catAx>
      <c:valAx>
        <c:axId val="5208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4.1687063999999996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304"/>
        <c:axId val="520816656"/>
      </c:barChart>
      <c:catAx>
        <c:axId val="5208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656"/>
        <c:crosses val="autoZero"/>
        <c:auto val="1"/>
        <c:lblAlgn val="ctr"/>
        <c:lblOffset val="100"/>
        <c:noMultiLvlLbl val="0"/>
      </c:catAx>
      <c:valAx>
        <c:axId val="5208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33.205643000000002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888"/>
        <c:axId val="526050832"/>
      </c:barChart>
      <c:catAx>
        <c:axId val="5260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0832"/>
        <c:crosses val="autoZero"/>
        <c:auto val="1"/>
        <c:lblAlgn val="ctr"/>
        <c:lblOffset val="100"/>
        <c:noMultiLvlLbl val="0"/>
      </c:catAx>
      <c:valAx>
        <c:axId val="52605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157.23973000000001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7440"/>
        <c:axId val="537283952"/>
      </c:barChart>
      <c:catAx>
        <c:axId val="5208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952"/>
        <c:crosses val="autoZero"/>
        <c:auto val="1"/>
        <c:lblAlgn val="ctr"/>
        <c:lblOffset val="100"/>
        <c:noMultiLvlLbl val="0"/>
      </c:catAx>
      <c:valAx>
        <c:axId val="5372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84.803319999999999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0816"/>
        <c:axId val="537278464"/>
      </c:barChart>
      <c:catAx>
        <c:axId val="5372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8464"/>
        <c:crosses val="autoZero"/>
        <c:auto val="1"/>
        <c:lblAlgn val="ctr"/>
        <c:lblOffset val="100"/>
        <c:noMultiLvlLbl val="0"/>
      </c:catAx>
      <c:valAx>
        <c:axId val="5372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12.526</c:v>
                </c:pt>
                <c:pt idx="1">
                  <c:v>7.7530000000000001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0032"/>
        <c:axId val="537280424"/>
      </c:barChart>
      <c:catAx>
        <c:axId val="5372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0424"/>
        <c:crosses val="autoZero"/>
        <c:auto val="1"/>
        <c:lblAlgn val="ctr"/>
        <c:lblOffset val="100"/>
        <c:noMultiLvlLbl val="0"/>
      </c:catAx>
      <c:valAx>
        <c:axId val="5372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10.246359999999999</c:v>
                </c:pt>
                <c:pt idx="1">
                  <c:v>12.697267</c:v>
                </c:pt>
                <c:pt idx="2">
                  <c:v>9.282788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872.50819999999999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1208"/>
        <c:axId val="537276504"/>
      </c:barChart>
      <c:catAx>
        <c:axId val="5372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6504"/>
        <c:crosses val="autoZero"/>
        <c:auto val="1"/>
        <c:lblAlgn val="ctr"/>
        <c:lblOffset val="100"/>
        <c:noMultiLvlLbl val="0"/>
      </c:catAx>
      <c:valAx>
        <c:axId val="5372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22.270379999999999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79640"/>
        <c:axId val="537281600"/>
      </c:barChart>
      <c:catAx>
        <c:axId val="5372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1600"/>
        <c:crosses val="autoZero"/>
        <c:auto val="1"/>
        <c:lblAlgn val="ctr"/>
        <c:lblOffset val="100"/>
        <c:noMultiLvlLbl val="0"/>
      </c:catAx>
      <c:valAx>
        <c:axId val="53728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76.015000000000001</c:v>
                </c:pt>
                <c:pt idx="1">
                  <c:v>7.165</c:v>
                </c:pt>
                <c:pt idx="2">
                  <c:v>16.821000000000002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3560"/>
        <c:axId val="537277680"/>
      </c:barChart>
      <c:catAx>
        <c:axId val="53728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7680"/>
        <c:crosses val="autoZero"/>
        <c:auto val="1"/>
        <c:lblAlgn val="ctr"/>
        <c:lblOffset val="100"/>
        <c:noMultiLvlLbl val="0"/>
      </c:catAx>
      <c:valAx>
        <c:axId val="5372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1935.7365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2776"/>
        <c:axId val="537283168"/>
      </c:barChart>
      <c:catAx>
        <c:axId val="53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168"/>
        <c:crosses val="autoZero"/>
        <c:auto val="1"/>
        <c:lblAlgn val="ctr"/>
        <c:lblOffset val="100"/>
        <c:noMultiLvlLbl val="0"/>
      </c:catAx>
      <c:valAx>
        <c:axId val="5372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184.56673000000001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5544"/>
        <c:axId val="532853584"/>
      </c:barChart>
      <c:catAx>
        <c:axId val="5328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584"/>
        <c:crosses val="autoZero"/>
        <c:auto val="1"/>
        <c:lblAlgn val="ctr"/>
        <c:lblOffset val="100"/>
        <c:noMultiLvlLbl val="0"/>
      </c:catAx>
      <c:valAx>
        <c:axId val="53285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705.28949999999998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8680"/>
        <c:axId val="532859464"/>
      </c:barChart>
      <c:catAx>
        <c:axId val="5328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9464"/>
        <c:crosses val="autoZero"/>
        <c:auto val="1"/>
        <c:lblAlgn val="ctr"/>
        <c:lblOffset val="100"/>
        <c:noMultiLvlLbl val="0"/>
      </c:catAx>
      <c:valAx>
        <c:axId val="5328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3.6738558000000001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184"/>
        <c:axId val="526052792"/>
      </c:barChart>
      <c:catAx>
        <c:axId val="526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92"/>
        <c:crosses val="autoZero"/>
        <c:auto val="1"/>
        <c:lblAlgn val="ctr"/>
        <c:lblOffset val="100"/>
        <c:noMultiLvlLbl val="0"/>
      </c:catAx>
      <c:valAx>
        <c:axId val="5260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10761.79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7112"/>
        <c:axId val="532860248"/>
      </c:barChart>
      <c:catAx>
        <c:axId val="5328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60248"/>
        <c:crosses val="autoZero"/>
        <c:auto val="1"/>
        <c:lblAlgn val="ctr"/>
        <c:lblOffset val="100"/>
        <c:noMultiLvlLbl val="0"/>
      </c:catAx>
      <c:valAx>
        <c:axId val="53286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20.267679999999999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6720"/>
        <c:axId val="532854760"/>
      </c:barChart>
      <c:catAx>
        <c:axId val="5328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4760"/>
        <c:crosses val="autoZero"/>
        <c:auto val="1"/>
        <c:lblAlgn val="ctr"/>
        <c:lblOffset val="100"/>
        <c:noMultiLvlLbl val="0"/>
      </c:catAx>
      <c:valAx>
        <c:axId val="532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2.8845035999999999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2800"/>
        <c:axId val="532853192"/>
      </c:barChart>
      <c:catAx>
        <c:axId val="532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192"/>
        <c:crosses val="autoZero"/>
        <c:auto val="1"/>
        <c:lblAlgn val="ctr"/>
        <c:lblOffset val="100"/>
        <c:noMultiLvlLbl val="0"/>
      </c:catAx>
      <c:valAx>
        <c:axId val="532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437.51855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360"/>
        <c:axId val="526053576"/>
      </c:barChart>
      <c:catAx>
        <c:axId val="5260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76"/>
        <c:crosses val="autoZero"/>
        <c:auto val="1"/>
        <c:lblAlgn val="ctr"/>
        <c:lblOffset val="100"/>
        <c:noMultiLvlLbl val="0"/>
      </c:catAx>
      <c:valAx>
        <c:axId val="5260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1.5833368000000001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968"/>
        <c:axId val="526055144"/>
      </c:barChart>
      <c:catAx>
        <c:axId val="5260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5144"/>
        <c:crosses val="autoZero"/>
        <c:auto val="1"/>
        <c:lblAlgn val="ctr"/>
        <c:lblOffset val="100"/>
        <c:noMultiLvlLbl val="0"/>
      </c:catAx>
      <c:valAx>
        <c:axId val="5260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19.883951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9032"/>
        <c:axId val="536585112"/>
      </c:barChart>
      <c:catAx>
        <c:axId val="5365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112"/>
        <c:crosses val="autoZero"/>
        <c:auto val="1"/>
        <c:lblAlgn val="ctr"/>
        <c:lblOffset val="100"/>
        <c:noMultiLvlLbl val="0"/>
      </c:catAx>
      <c:valAx>
        <c:axId val="5365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2.8845035999999999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248"/>
        <c:axId val="536585504"/>
      </c:barChart>
      <c:catAx>
        <c:axId val="5365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504"/>
        <c:crosses val="autoZero"/>
        <c:auto val="1"/>
        <c:lblAlgn val="ctr"/>
        <c:lblOffset val="100"/>
        <c:noMultiLvlLbl val="0"/>
      </c:catAx>
      <c:valAx>
        <c:axId val="5365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750.66250000000002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5896"/>
        <c:axId val="536586680"/>
      </c:barChart>
      <c:catAx>
        <c:axId val="5365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6680"/>
        <c:crosses val="autoZero"/>
        <c:auto val="1"/>
        <c:lblAlgn val="ctr"/>
        <c:lblOffset val="100"/>
        <c:noMultiLvlLbl val="0"/>
      </c:catAx>
      <c:valAx>
        <c:axId val="5365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7.8339895999999998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6288"/>
        <c:axId val="536584328"/>
      </c:barChart>
      <c:catAx>
        <c:axId val="5365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4328"/>
        <c:crosses val="autoZero"/>
        <c:auto val="1"/>
        <c:lblAlgn val="ctr"/>
        <c:lblOffset val="100"/>
        <c:noMultiLvlLbl val="0"/>
      </c:catAx>
      <c:valAx>
        <c:axId val="5365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이금진, ID : H1901029)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20일 14:55:39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1935.7365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72.084029999999998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33.205643000000002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76.015000000000001</v>
      </c>
      <c r="G8" s="59">
        <f>'DRIs DATA 입력'!G8</f>
        <v>7.165</v>
      </c>
      <c r="H8" s="59">
        <f>'DRIs DATA 입력'!H8</f>
        <v>16.821000000000002</v>
      </c>
      <c r="I8" s="46"/>
      <c r="J8" s="59" t="s">
        <v>216</v>
      </c>
      <c r="K8" s="59">
        <f>'DRIs DATA 입력'!K8</f>
        <v>12.526</v>
      </c>
      <c r="L8" s="59">
        <f>'DRIs DATA 입력'!L8</f>
        <v>7.7530000000000001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872.50819999999999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22.270379999999999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3.6738558000000001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437.51855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184.56673000000001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2.0255489999999998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1.5833368000000001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19.883951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2.8845035999999999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750.66250000000002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7.8339895999999998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1.9540664999999999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3.0785217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705.28949999999998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1247.5197000000001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10761.79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4016.3119999999999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179.91634999999999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115.750694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20.267679999999999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12.361424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1135.9183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0.109034464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4.1687063999999996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157.23973000000001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84.803319999999999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8" sqref="K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331</v>
      </c>
      <c r="G1" s="62" t="s">
        <v>278</v>
      </c>
      <c r="H1" s="61" t="s">
        <v>332</v>
      </c>
    </row>
    <row r="3" spans="1:27" x14ac:dyDescent="0.3">
      <c r="A3" s="68" t="s">
        <v>311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312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313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314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283</v>
      </c>
      <c r="P5" s="65" t="s">
        <v>284</v>
      </c>
      <c r="Q5" s="65" t="s">
        <v>317</v>
      </c>
      <c r="R5" s="65" t="s">
        <v>318</v>
      </c>
      <c r="S5" s="65" t="s">
        <v>314</v>
      </c>
      <c r="U5" s="65"/>
      <c r="V5" s="65" t="s">
        <v>283</v>
      </c>
      <c r="W5" s="65" t="s">
        <v>284</v>
      </c>
      <c r="X5" s="65" t="s">
        <v>317</v>
      </c>
      <c r="Y5" s="65" t="s">
        <v>318</v>
      </c>
      <c r="Z5" s="65" t="s">
        <v>314</v>
      </c>
    </row>
    <row r="6" spans="1:27" x14ac:dyDescent="0.3">
      <c r="A6" s="65" t="s">
        <v>279</v>
      </c>
      <c r="B6" s="65">
        <v>1800</v>
      </c>
      <c r="C6" s="65">
        <v>1935.7365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72.084029999999998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33.205643000000002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76.015000000000001</v>
      </c>
      <c r="G8" s="65">
        <v>7.165</v>
      </c>
      <c r="H8" s="65">
        <v>16.821000000000002</v>
      </c>
      <c r="J8" s="65" t="s">
        <v>288</v>
      </c>
      <c r="K8" s="65">
        <v>12.526</v>
      </c>
      <c r="L8" s="65">
        <v>7.7530000000000001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333</v>
      </c>
      <c r="B14" s="67"/>
      <c r="C14" s="67"/>
      <c r="D14" s="67"/>
      <c r="E14" s="67"/>
      <c r="F14" s="67"/>
      <c r="H14" s="67" t="s">
        <v>320</v>
      </c>
      <c r="I14" s="67"/>
      <c r="J14" s="67"/>
      <c r="K14" s="67"/>
      <c r="L14" s="67"/>
      <c r="M14" s="67"/>
      <c r="O14" s="67" t="s">
        <v>290</v>
      </c>
      <c r="P14" s="67"/>
      <c r="Q14" s="67"/>
      <c r="R14" s="67"/>
      <c r="S14" s="67"/>
      <c r="T14" s="67"/>
      <c r="V14" s="67" t="s">
        <v>334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317</v>
      </c>
      <c r="E15" s="65" t="s">
        <v>318</v>
      </c>
      <c r="F15" s="65" t="s">
        <v>314</v>
      </c>
      <c r="H15" s="65"/>
      <c r="I15" s="65" t="s">
        <v>283</v>
      </c>
      <c r="J15" s="65" t="s">
        <v>284</v>
      </c>
      <c r="K15" s="65" t="s">
        <v>335</v>
      </c>
      <c r="L15" s="65" t="s">
        <v>318</v>
      </c>
      <c r="M15" s="65" t="s">
        <v>314</v>
      </c>
      <c r="O15" s="65"/>
      <c r="P15" s="65" t="s">
        <v>336</v>
      </c>
      <c r="Q15" s="65" t="s">
        <v>284</v>
      </c>
      <c r="R15" s="65" t="s">
        <v>317</v>
      </c>
      <c r="S15" s="65" t="s">
        <v>318</v>
      </c>
      <c r="T15" s="65" t="s">
        <v>314</v>
      </c>
      <c r="V15" s="65"/>
      <c r="W15" s="65" t="s">
        <v>336</v>
      </c>
      <c r="X15" s="65" t="s">
        <v>284</v>
      </c>
      <c r="Y15" s="65" t="s">
        <v>317</v>
      </c>
      <c r="Z15" s="65" t="s">
        <v>337</v>
      </c>
      <c r="AA15" s="65" t="s">
        <v>314</v>
      </c>
    </row>
    <row r="16" spans="1:27" x14ac:dyDescent="0.3">
      <c r="A16" s="65" t="s">
        <v>321</v>
      </c>
      <c r="B16" s="65">
        <v>430</v>
      </c>
      <c r="C16" s="65">
        <v>600</v>
      </c>
      <c r="D16" s="65">
        <v>0</v>
      </c>
      <c r="E16" s="65">
        <v>3000</v>
      </c>
      <c r="F16" s="65">
        <v>872.50819999999999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22.270379999999999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3.6738558000000001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437.51855</v>
      </c>
    </row>
    <row r="23" spans="1:62" x14ac:dyDescent="0.3">
      <c r="A23" s="66" t="s">
        <v>322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291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317</v>
      </c>
      <c r="E25" s="65" t="s">
        <v>318</v>
      </c>
      <c r="F25" s="65" t="s">
        <v>314</v>
      </c>
      <c r="H25" s="65"/>
      <c r="I25" s="65" t="s">
        <v>283</v>
      </c>
      <c r="J25" s="65" t="s">
        <v>284</v>
      </c>
      <c r="K25" s="65" t="s">
        <v>317</v>
      </c>
      <c r="L25" s="65" t="s">
        <v>318</v>
      </c>
      <c r="M25" s="65" t="s">
        <v>314</v>
      </c>
      <c r="O25" s="65"/>
      <c r="P25" s="65" t="s">
        <v>283</v>
      </c>
      <c r="Q25" s="65" t="s">
        <v>284</v>
      </c>
      <c r="R25" s="65" t="s">
        <v>317</v>
      </c>
      <c r="S25" s="65" t="s">
        <v>318</v>
      </c>
      <c r="T25" s="65" t="s">
        <v>314</v>
      </c>
      <c r="V25" s="65"/>
      <c r="W25" s="65" t="s">
        <v>336</v>
      </c>
      <c r="X25" s="65" t="s">
        <v>284</v>
      </c>
      <c r="Y25" s="65" t="s">
        <v>317</v>
      </c>
      <c r="Z25" s="65" t="s">
        <v>318</v>
      </c>
      <c r="AA25" s="65" t="s">
        <v>314</v>
      </c>
      <c r="AC25" s="65"/>
      <c r="AD25" s="65" t="s">
        <v>283</v>
      </c>
      <c r="AE25" s="65" t="s">
        <v>284</v>
      </c>
      <c r="AF25" s="65" t="s">
        <v>317</v>
      </c>
      <c r="AG25" s="65" t="s">
        <v>318</v>
      </c>
      <c r="AH25" s="65" t="s">
        <v>314</v>
      </c>
      <c r="AJ25" s="65"/>
      <c r="AK25" s="65" t="s">
        <v>283</v>
      </c>
      <c r="AL25" s="65" t="s">
        <v>284</v>
      </c>
      <c r="AM25" s="65" t="s">
        <v>317</v>
      </c>
      <c r="AN25" s="65" t="s">
        <v>318</v>
      </c>
      <c r="AO25" s="65" t="s">
        <v>314</v>
      </c>
      <c r="AQ25" s="65"/>
      <c r="AR25" s="65" t="s">
        <v>283</v>
      </c>
      <c r="AS25" s="65" t="s">
        <v>338</v>
      </c>
      <c r="AT25" s="65" t="s">
        <v>317</v>
      </c>
      <c r="AU25" s="65" t="s">
        <v>318</v>
      </c>
      <c r="AV25" s="65" t="s">
        <v>339</v>
      </c>
      <c r="AX25" s="65"/>
      <c r="AY25" s="65" t="s">
        <v>336</v>
      </c>
      <c r="AZ25" s="65" t="s">
        <v>284</v>
      </c>
      <c r="BA25" s="65" t="s">
        <v>317</v>
      </c>
      <c r="BB25" s="65" t="s">
        <v>318</v>
      </c>
      <c r="BC25" s="65" t="s">
        <v>314</v>
      </c>
      <c r="BE25" s="65"/>
      <c r="BF25" s="65" t="s">
        <v>283</v>
      </c>
      <c r="BG25" s="65" t="s">
        <v>284</v>
      </c>
      <c r="BH25" s="65" t="s">
        <v>317</v>
      </c>
      <c r="BI25" s="65" t="s">
        <v>318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184.56673000000001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2.0255489999999998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1.5833368000000001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19.883951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2.8845035999999999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750.66250000000002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7.8339895999999998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1.9540664999999999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3.0785217</v>
      </c>
    </row>
    <row r="33" spans="1:68" x14ac:dyDescent="0.3">
      <c r="A33" s="66" t="s">
        <v>298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300</v>
      </c>
      <c r="W34" s="67"/>
      <c r="X34" s="67"/>
      <c r="Y34" s="67"/>
      <c r="Z34" s="67"/>
      <c r="AA34" s="67"/>
      <c r="AC34" s="67" t="s">
        <v>301</v>
      </c>
      <c r="AD34" s="67"/>
      <c r="AE34" s="67"/>
      <c r="AF34" s="67"/>
      <c r="AG34" s="67"/>
      <c r="AH34" s="67"/>
      <c r="AJ34" s="67" t="s">
        <v>302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317</v>
      </c>
      <c r="E35" s="65" t="s">
        <v>318</v>
      </c>
      <c r="F35" s="65" t="s">
        <v>314</v>
      </c>
      <c r="H35" s="65"/>
      <c r="I35" s="65" t="s">
        <v>283</v>
      </c>
      <c r="J35" s="65" t="s">
        <v>284</v>
      </c>
      <c r="K35" s="65" t="s">
        <v>317</v>
      </c>
      <c r="L35" s="65" t="s">
        <v>318</v>
      </c>
      <c r="M35" s="65" t="s">
        <v>314</v>
      </c>
      <c r="O35" s="65"/>
      <c r="P35" s="65" t="s">
        <v>283</v>
      </c>
      <c r="Q35" s="65" t="s">
        <v>284</v>
      </c>
      <c r="R35" s="65" t="s">
        <v>317</v>
      </c>
      <c r="S35" s="65" t="s">
        <v>340</v>
      </c>
      <c r="T35" s="65" t="s">
        <v>314</v>
      </c>
      <c r="V35" s="65"/>
      <c r="W35" s="65" t="s">
        <v>283</v>
      </c>
      <c r="X35" s="65" t="s">
        <v>341</v>
      </c>
      <c r="Y35" s="65" t="s">
        <v>317</v>
      </c>
      <c r="Z35" s="65" t="s">
        <v>318</v>
      </c>
      <c r="AA35" s="65" t="s">
        <v>314</v>
      </c>
      <c r="AC35" s="65"/>
      <c r="AD35" s="65" t="s">
        <v>283</v>
      </c>
      <c r="AE35" s="65" t="s">
        <v>284</v>
      </c>
      <c r="AF35" s="65" t="s">
        <v>317</v>
      </c>
      <c r="AG35" s="65" t="s">
        <v>318</v>
      </c>
      <c r="AH35" s="65" t="s">
        <v>314</v>
      </c>
      <c r="AJ35" s="65"/>
      <c r="AK35" s="65" t="s">
        <v>283</v>
      </c>
      <c r="AL35" s="65" t="s">
        <v>284</v>
      </c>
      <c r="AM35" s="65" t="s">
        <v>317</v>
      </c>
      <c r="AN35" s="65" t="s">
        <v>318</v>
      </c>
      <c r="AO35" s="65" t="s">
        <v>314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705.28949999999998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1247.5197000000001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10761.79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4016.3119999999999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179.91634999999999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115.750694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303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327</v>
      </c>
      <c r="P44" s="67"/>
      <c r="Q44" s="67"/>
      <c r="R44" s="67"/>
      <c r="S44" s="67"/>
      <c r="T44" s="67"/>
      <c r="V44" s="67" t="s">
        <v>328</v>
      </c>
      <c r="W44" s="67"/>
      <c r="X44" s="67"/>
      <c r="Y44" s="67"/>
      <c r="Z44" s="67"/>
      <c r="AA44" s="67"/>
      <c r="AC44" s="67" t="s">
        <v>305</v>
      </c>
      <c r="AD44" s="67"/>
      <c r="AE44" s="67"/>
      <c r="AF44" s="67"/>
      <c r="AG44" s="67"/>
      <c r="AH44" s="67"/>
      <c r="AJ44" s="67" t="s">
        <v>306</v>
      </c>
      <c r="AK44" s="67"/>
      <c r="AL44" s="67"/>
      <c r="AM44" s="67"/>
      <c r="AN44" s="67"/>
      <c r="AO44" s="67"/>
      <c r="AQ44" s="67" t="s">
        <v>307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329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317</v>
      </c>
      <c r="E45" s="65" t="s">
        <v>318</v>
      </c>
      <c r="F45" s="65" t="s">
        <v>339</v>
      </c>
      <c r="H45" s="65"/>
      <c r="I45" s="65" t="s">
        <v>283</v>
      </c>
      <c r="J45" s="65" t="s">
        <v>284</v>
      </c>
      <c r="K45" s="65" t="s">
        <v>317</v>
      </c>
      <c r="L45" s="65" t="s">
        <v>318</v>
      </c>
      <c r="M45" s="65" t="s">
        <v>314</v>
      </c>
      <c r="O45" s="65"/>
      <c r="P45" s="65" t="s">
        <v>283</v>
      </c>
      <c r="Q45" s="65" t="s">
        <v>284</v>
      </c>
      <c r="R45" s="65" t="s">
        <v>317</v>
      </c>
      <c r="S45" s="65" t="s">
        <v>318</v>
      </c>
      <c r="T45" s="65" t="s">
        <v>314</v>
      </c>
      <c r="V45" s="65"/>
      <c r="W45" s="65" t="s">
        <v>283</v>
      </c>
      <c r="X45" s="65" t="s">
        <v>284</v>
      </c>
      <c r="Y45" s="65" t="s">
        <v>317</v>
      </c>
      <c r="Z45" s="65" t="s">
        <v>318</v>
      </c>
      <c r="AA45" s="65" t="s">
        <v>314</v>
      </c>
      <c r="AC45" s="65"/>
      <c r="AD45" s="65" t="s">
        <v>283</v>
      </c>
      <c r="AE45" s="65" t="s">
        <v>284</v>
      </c>
      <c r="AF45" s="65" t="s">
        <v>317</v>
      </c>
      <c r="AG45" s="65" t="s">
        <v>318</v>
      </c>
      <c r="AH45" s="65" t="s">
        <v>314</v>
      </c>
      <c r="AJ45" s="65"/>
      <c r="AK45" s="65" t="s">
        <v>283</v>
      </c>
      <c r="AL45" s="65" t="s">
        <v>284</v>
      </c>
      <c r="AM45" s="65" t="s">
        <v>317</v>
      </c>
      <c r="AN45" s="65" t="s">
        <v>337</v>
      </c>
      <c r="AO45" s="65" t="s">
        <v>314</v>
      </c>
      <c r="AQ45" s="65"/>
      <c r="AR45" s="65" t="s">
        <v>283</v>
      </c>
      <c r="AS45" s="65" t="s">
        <v>284</v>
      </c>
      <c r="AT45" s="65" t="s">
        <v>335</v>
      </c>
      <c r="AU45" s="65" t="s">
        <v>318</v>
      </c>
      <c r="AV45" s="65" t="s">
        <v>314</v>
      </c>
      <c r="AX45" s="65"/>
      <c r="AY45" s="65" t="s">
        <v>283</v>
      </c>
      <c r="AZ45" s="65" t="s">
        <v>284</v>
      </c>
      <c r="BA45" s="65" t="s">
        <v>317</v>
      </c>
      <c r="BB45" s="65" t="s">
        <v>318</v>
      </c>
      <c r="BC45" s="65" t="s">
        <v>314</v>
      </c>
      <c r="BE45" s="65"/>
      <c r="BF45" s="65" t="s">
        <v>283</v>
      </c>
      <c r="BG45" s="65" t="s">
        <v>284</v>
      </c>
      <c r="BH45" s="65" t="s">
        <v>317</v>
      </c>
      <c r="BI45" s="65" t="s">
        <v>318</v>
      </c>
      <c r="BJ45" s="65" t="s">
        <v>314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20.267679999999999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12.361424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1135.9183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0.109034464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4.1687063999999996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157.23973000000001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84.803319999999999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1" sqref="I21"/>
    </sheetView>
  </sheetViews>
  <sheetFormatPr defaultRowHeight="16.5" x14ac:dyDescent="0.3"/>
  <sheetData>
    <row r="1" spans="1:113" ht="15.75" customHeight="1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276</v>
      </c>
      <c r="D2" s="61">
        <v>56</v>
      </c>
      <c r="E2" s="61">
        <v>1935.7365</v>
      </c>
      <c r="F2" s="61">
        <v>325.75844999999998</v>
      </c>
      <c r="G2" s="61">
        <v>30.705078</v>
      </c>
      <c r="H2" s="61">
        <v>15.561403</v>
      </c>
      <c r="I2" s="61">
        <v>15.143674000000001</v>
      </c>
      <c r="J2" s="61">
        <v>72.084029999999998</v>
      </c>
      <c r="K2" s="61">
        <v>39.580629999999999</v>
      </c>
      <c r="L2" s="61">
        <v>32.503399999999999</v>
      </c>
      <c r="M2" s="61">
        <v>33.205643000000002</v>
      </c>
      <c r="N2" s="61">
        <v>2.1466937000000001</v>
      </c>
      <c r="O2" s="61">
        <v>18.591837000000002</v>
      </c>
      <c r="P2" s="61">
        <v>1143.0452</v>
      </c>
      <c r="Q2" s="61">
        <v>41.396965000000002</v>
      </c>
      <c r="R2" s="61">
        <v>872.50819999999999</v>
      </c>
      <c r="S2" s="61">
        <v>89.968734999999995</v>
      </c>
      <c r="T2" s="61">
        <v>9390.473</v>
      </c>
      <c r="U2" s="61">
        <v>3.6738558000000001</v>
      </c>
      <c r="V2" s="61">
        <v>22.270379999999999</v>
      </c>
      <c r="W2" s="61">
        <v>437.51855</v>
      </c>
      <c r="X2" s="61">
        <v>184.56673000000001</v>
      </c>
      <c r="Y2" s="61">
        <v>2.0255489999999998</v>
      </c>
      <c r="Z2" s="61">
        <v>1.5833368000000001</v>
      </c>
      <c r="AA2" s="61">
        <v>19.883951</v>
      </c>
      <c r="AB2" s="61">
        <v>2.8845035999999999</v>
      </c>
      <c r="AC2" s="61">
        <v>750.66250000000002</v>
      </c>
      <c r="AD2" s="61">
        <v>7.8339895999999998</v>
      </c>
      <c r="AE2" s="61">
        <v>1.9540664999999999</v>
      </c>
      <c r="AF2" s="61">
        <v>3.0785217</v>
      </c>
      <c r="AG2" s="61">
        <v>705.28949999999998</v>
      </c>
      <c r="AH2" s="61">
        <v>449.31912</v>
      </c>
      <c r="AI2" s="61">
        <v>255.97031999999999</v>
      </c>
      <c r="AJ2" s="61">
        <v>1247.5197000000001</v>
      </c>
      <c r="AK2" s="61">
        <v>10761.79</v>
      </c>
      <c r="AL2" s="61">
        <v>179.91634999999999</v>
      </c>
      <c r="AM2" s="61">
        <v>4016.3119999999999</v>
      </c>
      <c r="AN2" s="61">
        <v>115.750694</v>
      </c>
      <c r="AO2" s="61">
        <v>20.267679999999999</v>
      </c>
      <c r="AP2" s="61">
        <v>16.114287999999998</v>
      </c>
      <c r="AQ2" s="61">
        <v>4.1533904000000001</v>
      </c>
      <c r="AR2" s="61">
        <v>12.361424</v>
      </c>
      <c r="AS2" s="61">
        <v>1135.9183</v>
      </c>
      <c r="AT2" s="61">
        <v>0.109034464</v>
      </c>
      <c r="AU2" s="61">
        <v>4.1687063999999996</v>
      </c>
      <c r="AV2" s="61">
        <v>157.23973000000001</v>
      </c>
      <c r="AW2" s="61">
        <v>84.803319999999999</v>
      </c>
      <c r="AX2" s="61">
        <v>0.38426325</v>
      </c>
      <c r="AY2" s="61">
        <v>0.9306413</v>
      </c>
      <c r="AZ2" s="61">
        <v>237.03075000000001</v>
      </c>
      <c r="BA2" s="61">
        <v>32.240555000000001</v>
      </c>
      <c r="BB2" s="61">
        <v>10.246359999999999</v>
      </c>
      <c r="BC2" s="61">
        <v>12.697267</v>
      </c>
      <c r="BD2" s="61">
        <v>9.282788</v>
      </c>
      <c r="BE2" s="61">
        <v>0.61072534000000001</v>
      </c>
      <c r="BF2" s="61">
        <v>2.3865275000000001</v>
      </c>
      <c r="BG2" s="61">
        <v>6.9387240000000003E-3</v>
      </c>
      <c r="BH2" s="61">
        <v>1.0749379E-2</v>
      </c>
      <c r="BI2" s="61">
        <v>8.1813660000000007E-3</v>
      </c>
      <c r="BJ2" s="61">
        <v>3.8055707000000001E-2</v>
      </c>
      <c r="BK2" s="61">
        <v>5.3374800000000001E-4</v>
      </c>
      <c r="BL2" s="61">
        <v>0.43071258000000001</v>
      </c>
      <c r="BM2" s="61">
        <v>5.921951</v>
      </c>
      <c r="BN2" s="61">
        <v>1.7218099</v>
      </c>
      <c r="BO2" s="61">
        <v>81.169075000000007</v>
      </c>
      <c r="BP2" s="61">
        <v>17.270030999999999</v>
      </c>
      <c r="BQ2" s="61">
        <v>25.953289000000002</v>
      </c>
      <c r="BR2" s="61">
        <v>88.739684999999994</v>
      </c>
      <c r="BS2" s="61">
        <v>15.731621000000001</v>
      </c>
      <c r="BT2" s="61">
        <v>20.211210000000001</v>
      </c>
      <c r="BU2" s="61">
        <v>1.9686706000000002E-2</v>
      </c>
      <c r="BV2" s="61">
        <v>8.6011099999999993E-2</v>
      </c>
      <c r="BW2" s="61">
        <v>1.3248538000000001</v>
      </c>
      <c r="BX2" s="61">
        <v>1.9632938</v>
      </c>
      <c r="BY2" s="61">
        <v>0.11625344999999999</v>
      </c>
      <c r="BZ2" s="61">
        <v>3.8974373999999998E-4</v>
      </c>
      <c r="CA2" s="61">
        <v>0.60472809999999999</v>
      </c>
      <c r="CB2" s="61">
        <v>5.6222244999999997E-2</v>
      </c>
      <c r="CC2" s="61">
        <v>0.21668164000000001</v>
      </c>
      <c r="CD2" s="61">
        <v>3.0288205000000001</v>
      </c>
      <c r="CE2" s="61">
        <v>2.4198036999999999E-2</v>
      </c>
      <c r="CF2" s="61">
        <v>0.40971953</v>
      </c>
      <c r="CG2" s="61">
        <v>0</v>
      </c>
      <c r="CH2" s="61">
        <v>4.9551215000000003E-2</v>
      </c>
      <c r="CI2" s="61">
        <v>6.3704499999999997E-3</v>
      </c>
      <c r="CJ2" s="61">
        <v>6.5373539999999997</v>
      </c>
      <c r="CK2" s="61">
        <v>6.4538779999999997E-3</v>
      </c>
      <c r="CL2" s="61">
        <v>0.32585439999999999</v>
      </c>
      <c r="CM2" s="61">
        <v>5.6040033999999999</v>
      </c>
      <c r="CN2" s="61">
        <v>2424.5862000000002</v>
      </c>
      <c r="CO2" s="61">
        <v>4125.1367</v>
      </c>
      <c r="CP2" s="61">
        <v>2478.6532999999999</v>
      </c>
      <c r="CQ2" s="61">
        <v>994.78</v>
      </c>
      <c r="CR2" s="61">
        <v>491.89514000000003</v>
      </c>
      <c r="CS2" s="61">
        <v>488.69992000000002</v>
      </c>
      <c r="CT2" s="61">
        <v>2308.3613</v>
      </c>
      <c r="CU2" s="61">
        <v>1344.077</v>
      </c>
      <c r="CV2" s="61">
        <v>1483.0274999999999</v>
      </c>
      <c r="CW2" s="61">
        <v>1575.9051999999999</v>
      </c>
      <c r="CX2" s="61">
        <v>499.76909999999998</v>
      </c>
      <c r="CY2" s="61">
        <v>3204.7040000000002</v>
      </c>
      <c r="CZ2" s="61">
        <v>1493.3235</v>
      </c>
      <c r="DA2" s="61">
        <v>3489.6711</v>
      </c>
      <c r="DB2" s="61">
        <v>3610.4639000000002</v>
      </c>
      <c r="DC2" s="61">
        <v>4587.0883999999996</v>
      </c>
      <c r="DD2" s="61">
        <v>7259.0106999999998</v>
      </c>
      <c r="DE2" s="61">
        <v>1623.3155999999999</v>
      </c>
      <c r="DF2" s="61">
        <v>3678.5075999999999</v>
      </c>
      <c r="DG2" s="61">
        <v>1665.8887999999999</v>
      </c>
      <c r="DH2" s="61">
        <v>156.27190999999999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32.240555000000001</v>
      </c>
      <c r="B6">
        <f>BB2</f>
        <v>10.246359999999999</v>
      </c>
      <c r="C6">
        <f>BC2</f>
        <v>12.697267</v>
      </c>
      <c r="D6">
        <f>BD2</f>
        <v>9.282788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24029</v>
      </c>
      <c r="C2" s="56">
        <f ca="1">YEAR(TODAY())-YEAR(B2)+IF(TODAY()&gt;=DATE(YEAR(TODAY()),MONTH(B2),DAY(B2)),0,-1)</f>
        <v>56</v>
      </c>
      <c r="E2" s="52">
        <v>155</v>
      </c>
      <c r="F2" s="53" t="s">
        <v>39</v>
      </c>
      <c r="G2" s="52">
        <v>76.599999999999994</v>
      </c>
      <c r="H2" s="51" t="s">
        <v>41</v>
      </c>
      <c r="I2" s="72">
        <f>ROUND(G3/E3^2,1)</f>
        <v>31.9</v>
      </c>
    </row>
    <row r="3" spans="1:9" x14ac:dyDescent="0.3">
      <c r="E3" s="51">
        <f>E2/100</f>
        <v>1.55</v>
      </c>
      <c r="F3" s="51" t="s">
        <v>40</v>
      </c>
      <c r="G3" s="51">
        <f>G2</f>
        <v>76.599999999999994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이금진, ID : H1901029)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20일 14:55:39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6" sqref="Z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155</v>
      </c>
      <c r="L12" s="124"/>
      <c r="M12" s="117">
        <f>'개인정보 및 신체계측 입력'!G2</f>
        <v>76.599999999999994</v>
      </c>
      <c r="N12" s="118"/>
      <c r="O12" s="113" t="s">
        <v>271</v>
      </c>
      <c r="P12" s="107"/>
      <c r="Q12" s="90">
        <f>'개인정보 및 신체계측 입력'!I2</f>
        <v>31.9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이금진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76.015000000000001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7.165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16.821000000000002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7.8</v>
      </c>
      <c r="L72" s="36" t="s">
        <v>53</v>
      </c>
      <c r="M72" s="36">
        <f>ROUND('DRIs DATA'!K8,1)</f>
        <v>12.5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116.33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185.59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184.57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192.3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88.16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717.45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202.68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2021-12-20T06:13:25Z</dcterms:modified>
</cp:coreProperties>
</file>