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<sst xmlns="http://schemas.openxmlformats.org/spreadsheetml/2006/main" count="692" uniqueCount="337">
  <si>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</si>
  <si>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</si>
  <si>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</si>
  <si>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</si>
  <si>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</si>
  <si>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</si>
  <si>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</si>
  <si>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</si>
  <si>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</si>
  <si>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</si>
  <si>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</si>
  <si>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</si>
  <si>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</si>
  <si>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</si>
  <si>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</si>
  <si>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</si>
  <si>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</si>
  <si>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</si>
  <si>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</si>
  <si>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</si>
  <si>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</si>
  <si>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</si>
  <si>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</si>
  <si>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</si>
  <si>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</si>
  <si>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</si>
  <si>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</si>
  <si>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</si>
  <si>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</si>
  <si>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</si>
  <si>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</si>
  <si>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</si>
  <si>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</si>
  <si>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</si>
  <si>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</si>
  <si>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</si>
  <si>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</si>
  <si>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</si>
  <si>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</si>
  <si>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</si>
  <si>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</si>
  <si>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</si>
  <si>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</si>
  <si>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</si>
  <si>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</si>
  <si>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</si>
  <si>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</si>
  <si>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</si>
  <si>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</si>
  <si>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</si>
  <si>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</si>
  <si>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</si>
  <si>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</si>
  <si>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</si>
  <si>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</si>
  <si>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</si>
  <si>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</si>
  <si>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</si>
  <si>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</si>
  <si>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</si>
  <si>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</si>
  <si>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</si>
  <si>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</si>
  <si>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</si>
  <si>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</si>
  <si>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</si>
  <si>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</si>
  <si>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</si>
  <si>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</si>
  <si>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</si>
  <si>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</si>
  <si>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</si>
  <si>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</si>
  <si>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</si>
  <si>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</si>
  <si>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</si>
  <si>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</si>
  <si>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</si>
  <si>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</si>
  <si>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</si>
  <si>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</si>
  <si>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</si>
  <si>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</si>
  <si>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</si>
  <si>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</si>
  <si>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</si>
  <si>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</si>
  <si>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</si>
  <si>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</si>
  <si>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</si>
  <si>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</si>
  <si>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</si>
  <si>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</si>
  <si>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</si>
  <si>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</si>
  <si>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</si>
  <si>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</si>
  <si>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</si>
  <si>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</si>
  <si>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</si>
  <si>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</si>
  <si>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</si>
  <si>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</si>
  <si>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</si>
  <si>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</si>
  <si>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</si>
  <si>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</si>
  <si>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</si>
  <si>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</si>
  <si>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</si>
  <si>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</si>
  <si>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</si>
  <si>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</si>
  <si>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</si>
  <si>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</si>
  <si>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</si>
  <si>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</si>
  <si>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</si>
  <si>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</si>
  <si>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</si>
  <si>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</si>
  <si>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</si>
  <si>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</si>
  <si>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</si>
  <si>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</si>
  <si>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</si>
  <si>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</si>
  <si>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</si>
  <si>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</si>
  <si>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</si>
  <si>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</si>
  <si>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</si>
  <si>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</si>
  <si>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</si>
  <si>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</si>
  <si>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</si>
  <si>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</si>
  <si>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</si>
  <si>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</si>
  <si>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</si>
  <si>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</si>
  <si>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</si>
  <si>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</si>
  <si>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</si>
  <si>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</si>
  <si>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</si>
  <si>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</si>
  <si>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</si>
  <si>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</si>
  <si>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</si>
  <si>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</si>
  <si>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</si>
  <si>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</si>
  <si>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</si>
  <si>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</si>
  <si>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</si>
  <si>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</si>
  <si>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</si>
  <si>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</si>
  <si>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</si>
  <si>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</si>
  <si>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</si>
  <si>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</si>
  <si>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</si>
  <si>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</si>
  <si>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</si>
  <si>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</si>
  <si>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</si>
  <si>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</si>
  <si>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</si>
  <si>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</si>
  <si>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</si>
  <si>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</si>
  <si>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</si>
  <si>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</si>
  <si>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</si>
  <si>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</si>
  <si>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</si>
  <si>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</si>
  <si>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</si>
  <si>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</si>
  <si>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</si>
  <si>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</si>
  <si>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</si>
  <si>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</si>
  <si>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</si>
  <si>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</si>
  <si>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</si>
  <si>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</si>
  <si>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</si>
  <si>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</si>
  <si>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</si>
  <si>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</si>
  <si>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</si>
  <si>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</si>
  <si>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</si>
  <si>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</si>
  <si>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</si>
  <si>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</si>
  <si>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</si>
  <si>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</si>
  <si>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</si>
  <si>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</si>
  <si>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</si>
  <si>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</si>
  <si>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</si>
  <si>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</si>
  <si>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</si>
  <si>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</si>
  <si>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</si>
  <si>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</si>
  <si>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</si>
  <si>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</si>
  <si>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</si>
  <si>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</si>
  <si>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</si>
  <si>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</si>
  <si>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</si>
  <si>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</si>
  <si>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</si>
  <si>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</si>
  <si>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</si>
  <si>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</si>
  <si>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</si>
  <si>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</si>
  <si>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</si>
  <si>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</si>
  <si>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</si>
  <si>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</si>
  <si>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</si>
  <si>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</si>
  <si>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</si>
  <si>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</si>
  <si>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</si>
  <si>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</si>
  <si>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</si>
  <si>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</si>
  <si>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</si>
  <si>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</si>
  <si>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</si>
  <si>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</si>
  <si>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</si>
  <si>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</si>
  <si>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</si>
  <si>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</si>
  <si>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</si>
  <si>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</si>
  <si>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</si>
  <si>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</si>
  <si>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</si>
  <si>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</si>
  <si>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</si>
  <si>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</si>
  <si>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</si>
  <si>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</si>
  <si>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</si>
  <si>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</si>
  <si>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</si>
  <si>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</si>
  <si>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</si>
  <si>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</si>
  <si>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</si>
  <si>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</si>
  <si>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</si>
  <si>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</si>
  <si>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</si>
  <si>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</si>
  <si>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</si>
  <si>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</si>
  <si>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</si>
  <si>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</si>
  <si>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</si>
  <si>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</si>
  <si>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</si>
  <si>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</si>
  <si>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</si>
  <si>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</si>
  <si>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출력시각</t>
    <phoneticPr fontId="1" type="noConversion"/>
  </si>
  <si>
    <t>에너지(kcal)</t>
    <phoneticPr fontId="1" type="noConversion"/>
  </si>
  <si>
    <t>불포화지방산</t>
    <phoneticPr fontId="1" type="noConversion"/>
  </si>
  <si>
    <t>필요추정량</t>
    <phoneticPr fontId="1" type="noConversion"/>
  </si>
  <si>
    <t>지방</t>
    <phoneticPr fontId="1" type="noConversion"/>
  </si>
  <si>
    <t>평균필요량</t>
    <phoneticPr fontId="1" type="noConversion"/>
  </si>
  <si>
    <t>권장섭취량</t>
    <phoneticPr fontId="1" type="noConversion"/>
  </si>
  <si>
    <t>적정비율(최소)</t>
    <phoneticPr fontId="1" type="noConversion"/>
  </si>
  <si>
    <t>단백질(g/일)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</si>
  <si>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</si>
  <si>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</si>
  <si>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</si>
  <si>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비타민D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</si>
  <si>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</si>
  <si>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</si>
  <si>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</si>
  <si>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</si>
  <si>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</si>
  <si>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</si>
  <si>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</si>
  <si>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</si>
  <si>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</si>
  <si>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</si>
  <si>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</si>
  <si>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</si>
  <si>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철</t>
    <phoneticPr fontId="1" type="noConversion"/>
  </si>
  <si>
    <t>아연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</si>
  <si>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</si>
  <si>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</si>
  <si>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</si>
  <si>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</si>
  <si>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몰리브덴(ug/일)</t>
    <phoneticPr fontId="1" type="noConversion"/>
  </si>
  <si>
    <t>크롬(ug/일)</t>
    <phoneticPr fontId="1" type="noConversion"/>
  </si>
  <si>
    <t>다량영양소</t>
    <phoneticPr fontId="1" type="noConversion"/>
  </si>
  <si>
    <t>열량영양소</t>
    <phoneticPr fontId="1" type="noConversion"/>
  </si>
  <si>
    <t>식이섬유</t>
    <phoneticPr fontId="1" type="noConversion"/>
  </si>
  <si>
    <t>섭취량</t>
    <phoneticPr fontId="1" type="noConversion"/>
  </si>
  <si>
    <t>n-3불포화</t>
    <phoneticPr fontId="1" type="noConversion"/>
  </si>
  <si>
    <t>n-6불포화</t>
    <phoneticPr fontId="1" type="noConversion"/>
  </si>
  <si>
    <t>충분섭취량</t>
    <phoneticPr fontId="1" type="noConversion"/>
  </si>
  <si>
    <t>상한섭취량</t>
    <phoneticPr fontId="1" type="noConversion"/>
  </si>
  <si>
    <t>식이섬유(g/일)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</si>
  <si>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</si>
  <si>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</si>
  <si>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</si>
  <si>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</si>
  <si>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</si>
  <si>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</si>
  <si>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판토텐산</t>
    <phoneticPr fontId="1" type="noConversion"/>
  </si>
  <si>
    <t>엽산(μg DFE/일)</t>
    <phoneticPr fontId="1" type="noConversion"/>
  </si>
  <si>
    <t>미량 무기질</t>
    <phoneticPr fontId="1" type="noConversion"/>
  </si>
  <si>
    <t>구리</t>
    <phoneticPr fontId="1" type="noConversion"/>
  </si>
  <si>
    <t>불소</t>
    <phoneticPr fontId="1" type="noConversion"/>
  </si>
  <si>
    <t>크롬</t>
    <phoneticPr fontId="1" type="noConversion"/>
  </si>
  <si>
    <t>구리(ug/일)</t>
    <phoneticPr fontId="1" type="noConversion"/>
  </si>
  <si>
    <t>F</t>
  </si>
  <si>
    <t>(설문지 : FFQ 95문항 설문지, 사용자 : 손은희, ID : H1901034)</t>
  </si>
  <si>
    <t>2021년 12월 27일 14:11:02</t>
  </si>
  <si>
    <t>H1901034</t>
  </si>
  <si>
    <t>손은희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</si>
</sst>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53.191960000000002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33640"/>
        <c:axId val="529734032"/>
      </c:barChart>
      <c:catAx>
        <c:axId val="529733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734032"/>
        <c:crosses val="autoZero"/>
        <c:auto val="1"/>
        <c:lblAlgn val="ctr"/>
        <c:lblOffset val="100"/>
        <c:noMultiLvlLbl val="0"/>
      </c:catAx>
      <c:valAx>
        <c:axId val="529734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33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4.4757790000000002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660360"/>
        <c:axId val="608663496"/>
      </c:barChart>
      <c:catAx>
        <c:axId val="608660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63496"/>
        <c:crosses val="autoZero"/>
        <c:auto val="1"/>
        <c:lblAlgn val="ctr"/>
        <c:lblOffset val="100"/>
        <c:noMultiLvlLbl val="0"/>
      </c:catAx>
      <c:valAx>
        <c:axId val="608663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660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6.3375405999999996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660752"/>
        <c:axId val="608661144"/>
      </c:barChart>
      <c:catAx>
        <c:axId val="608660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61144"/>
        <c:crosses val="autoZero"/>
        <c:auto val="1"/>
        <c:lblAlgn val="ctr"/>
        <c:lblOffset val="100"/>
        <c:noMultiLvlLbl val="0"/>
      </c:catAx>
      <c:valAx>
        <c:axId val="608661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660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1032.2336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658792"/>
        <c:axId val="608659576"/>
      </c:barChart>
      <c:catAx>
        <c:axId val="608658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59576"/>
        <c:crosses val="autoZero"/>
        <c:auto val="1"/>
        <c:lblAlgn val="ctr"/>
        <c:lblOffset val="100"/>
        <c:noMultiLvlLbl val="0"/>
      </c:catAx>
      <c:valAx>
        <c:axId val="608659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658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4038.0001999999999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658400"/>
        <c:axId val="608656440"/>
      </c:barChart>
      <c:catAx>
        <c:axId val="608658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56440"/>
        <c:crosses val="autoZero"/>
        <c:auto val="1"/>
        <c:lblAlgn val="ctr"/>
        <c:lblOffset val="100"/>
        <c:noMultiLvlLbl val="0"/>
      </c:catAx>
      <c:valAx>
        <c:axId val="6086564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65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198.68689000000001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661928"/>
        <c:axId val="608665456"/>
      </c:barChart>
      <c:catAx>
        <c:axId val="608661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65456"/>
        <c:crosses val="autoZero"/>
        <c:auto val="1"/>
        <c:lblAlgn val="ctr"/>
        <c:lblOffset val="100"/>
        <c:noMultiLvlLbl val="0"/>
      </c:catAx>
      <c:valAx>
        <c:axId val="608665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661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129.92543000000001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664280"/>
        <c:axId val="608656048"/>
      </c:barChart>
      <c:catAx>
        <c:axId val="608664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56048"/>
        <c:crosses val="autoZero"/>
        <c:auto val="1"/>
        <c:lblAlgn val="ctr"/>
        <c:lblOffset val="100"/>
        <c:noMultiLvlLbl val="0"/>
      </c:catAx>
      <c:valAx>
        <c:axId val="608656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664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7.4658629999999997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663104"/>
        <c:axId val="608653304"/>
      </c:barChart>
      <c:catAx>
        <c:axId val="608663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53304"/>
        <c:crosses val="autoZero"/>
        <c:auto val="1"/>
        <c:lblAlgn val="ctr"/>
        <c:lblOffset val="100"/>
        <c:noMultiLvlLbl val="0"/>
      </c:catAx>
      <c:valAx>
        <c:axId val="608653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66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943.22289999999998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654088"/>
        <c:axId val="608654480"/>
      </c:barChart>
      <c:catAx>
        <c:axId val="608654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54480"/>
        <c:crosses val="autoZero"/>
        <c:auto val="1"/>
        <c:lblAlgn val="ctr"/>
        <c:lblOffset val="100"/>
        <c:noMultiLvlLbl val="0"/>
      </c:catAx>
      <c:valAx>
        <c:axId val="60865448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654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8.8544020000000008E-3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657616"/>
        <c:axId val="608665064"/>
      </c:barChart>
      <c:catAx>
        <c:axId val="608657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65064"/>
        <c:crosses val="autoZero"/>
        <c:auto val="1"/>
        <c:lblAlgn val="ctr"/>
        <c:lblOffset val="100"/>
        <c:noMultiLvlLbl val="0"/>
      </c:catAx>
      <c:valAx>
        <c:axId val="608665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65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1.9784005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667416"/>
        <c:axId val="608667808"/>
      </c:barChart>
      <c:catAx>
        <c:axId val="608667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67808"/>
        <c:crosses val="autoZero"/>
        <c:auto val="1"/>
        <c:lblAlgn val="ctr"/>
        <c:lblOffset val="100"/>
        <c:noMultiLvlLbl val="0"/>
      </c:catAx>
      <c:valAx>
        <c:axId val="608667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667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33.335182000000003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34424"/>
        <c:axId val="529735208"/>
      </c:barChart>
      <c:catAx>
        <c:axId val="529734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735208"/>
        <c:crosses val="autoZero"/>
        <c:auto val="1"/>
        <c:lblAlgn val="ctr"/>
        <c:lblOffset val="100"/>
        <c:noMultiLvlLbl val="0"/>
      </c:catAx>
      <c:valAx>
        <c:axId val="5297352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34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128.07692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668984"/>
        <c:axId val="608665848"/>
      </c:barChart>
      <c:catAx>
        <c:axId val="608668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65848"/>
        <c:crosses val="autoZero"/>
        <c:auto val="1"/>
        <c:lblAlgn val="ctr"/>
        <c:lblOffset val="100"/>
        <c:noMultiLvlLbl val="0"/>
      </c:catAx>
      <c:valAx>
        <c:axId val="608665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668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46.135112999999997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667024"/>
        <c:axId val="608666240"/>
      </c:barChart>
      <c:catAx>
        <c:axId val="608667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66240"/>
        <c:crosses val="autoZero"/>
        <c:auto val="1"/>
        <c:lblAlgn val="ctr"/>
        <c:lblOffset val="100"/>
        <c:noMultiLvlLbl val="0"/>
      </c:catAx>
      <c:valAx>
        <c:axId val="608666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66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2.8730000000000002</c:v>
                </c:pt>
                <c:pt idx="1">
                  <c:v>16.03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3813256"/>
        <c:axId val="533813648"/>
      </c:barChart>
      <c:catAx>
        <c:axId val="533813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813648"/>
        <c:crosses val="autoZero"/>
        <c:auto val="1"/>
        <c:lblAlgn val="ctr"/>
        <c:lblOffset val="100"/>
        <c:noMultiLvlLbl val="0"/>
      </c:catAx>
      <c:valAx>
        <c:axId val="533813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813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10.304522499999999</c:v>
                </c:pt>
                <c:pt idx="1">
                  <c:v>12.478158000000001</c:v>
                </c:pt>
                <c:pt idx="2">
                  <c:v>18.158110000000001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484.23102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812472"/>
        <c:axId val="533815216"/>
      </c:barChart>
      <c:catAx>
        <c:axId val="533812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815216"/>
        <c:crosses val="autoZero"/>
        <c:auto val="1"/>
        <c:lblAlgn val="ctr"/>
        <c:lblOffset val="100"/>
        <c:noMultiLvlLbl val="0"/>
      </c:catAx>
      <c:valAx>
        <c:axId val="533815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812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28.086943000000002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814824"/>
        <c:axId val="533812080"/>
      </c:barChart>
      <c:catAx>
        <c:axId val="533814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812080"/>
        <c:crosses val="autoZero"/>
        <c:auto val="1"/>
        <c:lblAlgn val="ctr"/>
        <c:lblOffset val="100"/>
        <c:noMultiLvlLbl val="0"/>
      </c:catAx>
      <c:valAx>
        <c:axId val="533812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814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74.295000000000002</c:v>
                </c:pt>
                <c:pt idx="1">
                  <c:v>13.208</c:v>
                </c:pt>
                <c:pt idx="2">
                  <c:v>12.497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3803456"/>
        <c:axId val="533805808"/>
      </c:barChart>
      <c:catAx>
        <c:axId val="533803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805808"/>
        <c:crosses val="autoZero"/>
        <c:auto val="1"/>
        <c:lblAlgn val="ctr"/>
        <c:lblOffset val="100"/>
        <c:noMultiLvlLbl val="0"/>
      </c:catAx>
      <c:valAx>
        <c:axId val="533805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803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1940.9471000000001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801888"/>
        <c:axId val="533800320"/>
      </c:barChart>
      <c:catAx>
        <c:axId val="533801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800320"/>
        <c:crosses val="autoZero"/>
        <c:auto val="1"/>
        <c:lblAlgn val="ctr"/>
        <c:lblOffset val="100"/>
        <c:noMultiLvlLbl val="0"/>
      </c:catAx>
      <c:valAx>
        <c:axId val="533800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801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215.11311000000001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810512"/>
        <c:axId val="533808160"/>
      </c:barChart>
      <c:catAx>
        <c:axId val="53381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808160"/>
        <c:crosses val="autoZero"/>
        <c:auto val="1"/>
        <c:lblAlgn val="ctr"/>
        <c:lblOffset val="100"/>
        <c:noMultiLvlLbl val="0"/>
      </c:catAx>
      <c:valAx>
        <c:axId val="533808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81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605.26340000000005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810904"/>
        <c:axId val="533802672"/>
      </c:barChart>
      <c:catAx>
        <c:axId val="533810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802672"/>
        <c:crosses val="autoZero"/>
        <c:auto val="1"/>
        <c:lblAlgn val="ctr"/>
        <c:lblOffset val="100"/>
        <c:noMultiLvlLbl val="0"/>
      </c:catAx>
      <c:valAx>
        <c:axId val="533802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810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2.7219199999999999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34816"/>
        <c:axId val="529741480"/>
      </c:barChart>
      <c:catAx>
        <c:axId val="529734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741480"/>
        <c:crosses val="autoZero"/>
        <c:auto val="1"/>
        <c:lblAlgn val="ctr"/>
        <c:lblOffset val="100"/>
        <c:noMultiLvlLbl val="0"/>
      </c:catAx>
      <c:valAx>
        <c:axId val="529741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3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3168.0234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806200"/>
        <c:axId val="533811296"/>
      </c:barChart>
      <c:catAx>
        <c:axId val="533806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811296"/>
        <c:crosses val="autoZero"/>
        <c:auto val="1"/>
        <c:lblAlgn val="ctr"/>
        <c:lblOffset val="100"/>
        <c:noMultiLvlLbl val="0"/>
      </c:catAx>
      <c:valAx>
        <c:axId val="533811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806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14.383762000000001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799928"/>
        <c:axId val="533811688"/>
      </c:barChart>
      <c:catAx>
        <c:axId val="533799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811688"/>
        <c:crosses val="autoZero"/>
        <c:auto val="1"/>
        <c:lblAlgn val="ctr"/>
        <c:lblOffset val="100"/>
        <c:noMultiLvlLbl val="0"/>
      </c:catAx>
      <c:valAx>
        <c:axId val="533811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799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1.3974488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804240"/>
        <c:axId val="533799536"/>
      </c:barChart>
      <c:catAx>
        <c:axId val="53380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799536"/>
        <c:crosses val="autoZero"/>
        <c:auto val="1"/>
        <c:lblAlgn val="ctr"/>
        <c:lblOffset val="100"/>
        <c:noMultiLvlLbl val="0"/>
      </c:catAx>
      <c:valAx>
        <c:axId val="533799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80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215.78665000000001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42264"/>
        <c:axId val="529736384"/>
      </c:barChart>
      <c:catAx>
        <c:axId val="529742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736384"/>
        <c:crosses val="autoZero"/>
        <c:auto val="1"/>
        <c:lblAlgn val="ctr"/>
        <c:lblOffset val="100"/>
        <c:noMultiLvlLbl val="0"/>
      </c:catAx>
      <c:valAx>
        <c:axId val="529736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42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1.3769039999999999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43048"/>
        <c:axId val="529744224"/>
      </c:barChart>
      <c:catAx>
        <c:axId val="529743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744224"/>
        <c:crosses val="autoZero"/>
        <c:auto val="1"/>
        <c:lblAlgn val="ctr"/>
        <c:lblOffset val="100"/>
        <c:noMultiLvlLbl val="0"/>
      </c:catAx>
      <c:valAx>
        <c:axId val="529744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43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12.285831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45008"/>
        <c:axId val="529746184"/>
      </c:barChart>
      <c:catAx>
        <c:axId val="529745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746184"/>
        <c:crosses val="autoZero"/>
        <c:auto val="1"/>
        <c:lblAlgn val="ctr"/>
        <c:lblOffset val="100"/>
        <c:noMultiLvlLbl val="0"/>
      </c:catAx>
      <c:valAx>
        <c:axId val="529746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4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1.3974488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45400"/>
        <c:axId val="529747360"/>
      </c:barChart>
      <c:catAx>
        <c:axId val="529745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747360"/>
        <c:crosses val="autoZero"/>
        <c:auto val="1"/>
        <c:lblAlgn val="ctr"/>
        <c:lblOffset val="100"/>
        <c:noMultiLvlLbl val="0"/>
      </c:catAx>
      <c:valAx>
        <c:axId val="529747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45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515.96123999999998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46968"/>
        <c:axId val="608655656"/>
      </c:barChart>
      <c:catAx>
        <c:axId val="529746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55656"/>
        <c:crosses val="autoZero"/>
        <c:auto val="1"/>
        <c:lblAlgn val="ctr"/>
        <c:lblOffset val="100"/>
        <c:noMultiLvlLbl val="0"/>
      </c:catAx>
      <c:valAx>
        <c:axId val="608655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46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9.4886890000000008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654872"/>
        <c:axId val="608662712"/>
      </c:barChart>
      <c:catAx>
        <c:axId val="608654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62712"/>
        <c:crosses val="autoZero"/>
        <c:auto val="1"/>
        <c:lblAlgn val="ctr"/>
        <c:lblOffset val="100"/>
        <c:noMultiLvlLbl val="0"/>
      </c:catAx>
      <c:valAx>
        <c:axId val="608662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654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손은희, ID : H1901034)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12월 27일 14:11:02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1940.9471000000001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53.191960000000002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33.335182000000003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74.295000000000002</v>
      </c>
      <c r="G8" s="59">
        <f>'DRIs DATA 입력'!G8</f>
        <v>13.208</v>
      </c>
      <c r="H8" s="59">
        <f>'DRIs DATA 입력'!H8</f>
        <v>12.497</v>
      </c>
      <c r="I8" s="46"/>
      <c r="J8" s="59" t="s">
        <v>216</v>
      </c>
      <c r="K8" s="59">
        <f>'DRIs DATA 입력'!K8</f>
        <v>2.8730000000000002</v>
      </c>
      <c r="L8" s="59">
        <f>'DRIs DATA 입력'!L8</f>
        <v>16.03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484.23102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28.086943000000002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2.7219199999999999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215.78665000000001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215.11311000000001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1.4541659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1.3769039999999999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12.285831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1.3974488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515.96123999999998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9.4886890000000008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4.4757790000000002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6.3375405999999996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605.26340000000005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1032.2336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3168.0234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4038.0001999999999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198.68689000000001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129.92543000000001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14.383762000000001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7.4658629999999997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943.22289999999998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8.8544020000000008E-3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1.9784005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128.07692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46.135112999999997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61" sqref="J61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333</v>
      </c>
      <c r="G1" s="62" t="s">
        <v>277</v>
      </c>
      <c r="H1" s="61" t="s">
        <v>334</v>
      </c>
    </row>
    <row r="3" spans="1:27" x14ac:dyDescent="0.3">
      <c r="A3" s="68" t="s">
        <v>310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278</v>
      </c>
      <c r="B4" s="67"/>
      <c r="C4" s="67"/>
      <c r="E4" s="69" t="s">
        <v>311</v>
      </c>
      <c r="F4" s="70"/>
      <c r="G4" s="70"/>
      <c r="H4" s="71"/>
      <c r="J4" s="69" t="s">
        <v>279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312</v>
      </c>
      <c r="V4" s="67"/>
      <c r="W4" s="67"/>
      <c r="X4" s="67"/>
      <c r="Y4" s="67"/>
      <c r="Z4" s="67"/>
    </row>
    <row r="5" spans="1:27" x14ac:dyDescent="0.3">
      <c r="A5" s="65"/>
      <c r="B5" s="65" t="s">
        <v>280</v>
      </c>
      <c r="C5" s="65" t="s">
        <v>313</v>
      </c>
      <c r="E5" s="65"/>
      <c r="F5" s="65" t="s">
        <v>50</v>
      </c>
      <c r="G5" s="65" t="s">
        <v>281</v>
      </c>
      <c r="H5" s="65" t="s">
        <v>46</v>
      </c>
      <c r="J5" s="65"/>
      <c r="K5" s="65" t="s">
        <v>314</v>
      </c>
      <c r="L5" s="65" t="s">
        <v>315</v>
      </c>
      <c r="N5" s="65"/>
      <c r="O5" s="65" t="s">
        <v>282</v>
      </c>
      <c r="P5" s="65" t="s">
        <v>283</v>
      </c>
      <c r="Q5" s="65" t="s">
        <v>316</v>
      </c>
      <c r="R5" s="65" t="s">
        <v>317</v>
      </c>
      <c r="S5" s="65" t="s">
        <v>313</v>
      </c>
      <c r="U5" s="65"/>
      <c r="V5" s="65" t="s">
        <v>282</v>
      </c>
      <c r="W5" s="65" t="s">
        <v>283</v>
      </c>
      <c r="X5" s="65" t="s">
        <v>316</v>
      </c>
      <c r="Y5" s="65" t="s">
        <v>317</v>
      </c>
      <c r="Z5" s="65" t="s">
        <v>313</v>
      </c>
    </row>
    <row r="6" spans="1:27" x14ac:dyDescent="0.3">
      <c r="A6" s="65" t="s">
        <v>278</v>
      </c>
      <c r="B6" s="65">
        <v>1800</v>
      </c>
      <c r="C6" s="65">
        <v>1940.9471000000001</v>
      </c>
      <c r="E6" s="65" t="s">
        <v>284</v>
      </c>
      <c r="F6" s="65">
        <v>55</v>
      </c>
      <c r="G6" s="65">
        <v>15</v>
      </c>
      <c r="H6" s="65">
        <v>7</v>
      </c>
      <c r="J6" s="65" t="s">
        <v>284</v>
      </c>
      <c r="K6" s="65">
        <v>0.1</v>
      </c>
      <c r="L6" s="65">
        <v>4</v>
      </c>
      <c r="N6" s="65" t="s">
        <v>285</v>
      </c>
      <c r="O6" s="65">
        <v>40</v>
      </c>
      <c r="P6" s="65">
        <v>50</v>
      </c>
      <c r="Q6" s="65">
        <v>0</v>
      </c>
      <c r="R6" s="65">
        <v>0</v>
      </c>
      <c r="S6" s="65">
        <v>53.191960000000002</v>
      </c>
      <c r="U6" s="65" t="s">
        <v>318</v>
      </c>
      <c r="V6" s="65">
        <v>0</v>
      </c>
      <c r="W6" s="65">
        <v>0</v>
      </c>
      <c r="X6" s="65">
        <v>20</v>
      </c>
      <c r="Y6" s="65">
        <v>0</v>
      </c>
      <c r="Z6" s="65">
        <v>33.335182000000003</v>
      </c>
    </row>
    <row r="7" spans="1:27" x14ac:dyDescent="0.3">
      <c r="E7" s="65" t="s">
        <v>286</v>
      </c>
      <c r="F7" s="65">
        <v>65</v>
      </c>
      <c r="G7" s="65">
        <v>30</v>
      </c>
      <c r="H7" s="65">
        <v>20</v>
      </c>
      <c r="J7" s="65" t="s">
        <v>286</v>
      </c>
      <c r="K7" s="65">
        <v>1</v>
      </c>
      <c r="L7" s="65">
        <v>10</v>
      </c>
    </row>
    <row r="8" spans="1:27" x14ac:dyDescent="0.3">
      <c r="E8" s="65" t="s">
        <v>287</v>
      </c>
      <c r="F8" s="65">
        <v>74.295000000000002</v>
      </c>
      <c r="G8" s="65">
        <v>13.208</v>
      </c>
      <c r="H8" s="65">
        <v>12.497</v>
      </c>
      <c r="J8" s="65" t="s">
        <v>287</v>
      </c>
      <c r="K8" s="65">
        <v>2.8730000000000002</v>
      </c>
      <c r="L8" s="65">
        <v>16.03</v>
      </c>
    </row>
    <row r="13" spans="1:27" x14ac:dyDescent="0.3">
      <c r="A13" s="66" t="s">
        <v>288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319</v>
      </c>
      <c r="B14" s="67"/>
      <c r="C14" s="67"/>
      <c r="D14" s="67"/>
      <c r="E14" s="67"/>
      <c r="F14" s="67"/>
      <c r="H14" s="67" t="s">
        <v>320</v>
      </c>
      <c r="I14" s="67"/>
      <c r="J14" s="67"/>
      <c r="K14" s="67"/>
      <c r="L14" s="67"/>
      <c r="M14" s="67"/>
      <c r="O14" s="67" t="s">
        <v>289</v>
      </c>
      <c r="P14" s="67"/>
      <c r="Q14" s="67"/>
      <c r="R14" s="67"/>
      <c r="S14" s="67"/>
      <c r="T14" s="67"/>
      <c r="V14" s="67" t="s">
        <v>321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282</v>
      </c>
      <c r="C15" s="65" t="s">
        <v>283</v>
      </c>
      <c r="D15" s="65" t="s">
        <v>316</v>
      </c>
      <c r="E15" s="65" t="s">
        <v>317</v>
      </c>
      <c r="F15" s="65" t="s">
        <v>313</v>
      </c>
      <c r="H15" s="65"/>
      <c r="I15" s="65" t="s">
        <v>282</v>
      </c>
      <c r="J15" s="65" t="s">
        <v>283</v>
      </c>
      <c r="K15" s="65" t="s">
        <v>316</v>
      </c>
      <c r="L15" s="65" t="s">
        <v>317</v>
      </c>
      <c r="M15" s="65" t="s">
        <v>313</v>
      </c>
      <c r="O15" s="65"/>
      <c r="P15" s="65" t="s">
        <v>282</v>
      </c>
      <c r="Q15" s="65" t="s">
        <v>283</v>
      </c>
      <c r="R15" s="65" t="s">
        <v>316</v>
      </c>
      <c r="S15" s="65" t="s">
        <v>317</v>
      </c>
      <c r="T15" s="65" t="s">
        <v>313</v>
      </c>
      <c r="V15" s="65"/>
      <c r="W15" s="65" t="s">
        <v>282</v>
      </c>
      <c r="X15" s="65" t="s">
        <v>283</v>
      </c>
      <c r="Y15" s="65" t="s">
        <v>316</v>
      </c>
      <c r="Z15" s="65" t="s">
        <v>317</v>
      </c>
      <c r="AA15" s="65" t="s">
        <v>313</v>
      </c>
    </row>
    <row r="16" spans="1:27" x14ac:dyDescent="0.3">
      <c r="A16" s="65" t="s">
        <v>322</v>
      </c>
      <c r="B16" s="65">
        <v>430</v>
      </c>
      <c r="C16" s="65">
        <v>600</v>
      </c>
      <c r="D16" s="65">
        <v>0</v>
      </c>
      <c r="E16" s="65">
        <v>3000</v>
      </c>
      <c r="F16" s="65">
        <v>484.23102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28.086943000000002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2.7219199999999999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215.78665000000001</v>
      </c>
    </row>
    <row r="23" spans="1:62" x14ac:dyDescent="0.3">
      <c r="A23" s="66" t="s">
        <v>323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290</v>
      </c>
      <c r="B24" s="67"/>
      <c r="C24" s="67"/>
      <c r="D24" s="67"/>
      <c r="E24" s="67"/>
      <c r="F24" s="67"/>
      <c r="H24" s="67" t="s">
        <v>291</v>
      </c>
      <c r="I24" s="67"/>
      <c r="J24" s="67"/>
      <c r="K24" s="67"/>
      <c r="L24" s="67"/>
      <c r="M24" s="67"/>
      <c r="O24" s="67" t="s">
        <v>324</v>
      </c>
      <c r="P24" s="67"/>
      <c r="Q24" s="67"/>
      <c r="R24" s="67"/>
      <c r="S24" s="67"/>
      <c r="T24" s="67"/>
      <c r="V24" s="67" t="s">
        <v>292</v>
      </c>
      <c r="W24" s="67"/>
      <c r="X24" s="67"/>
      <c r="Y24" s="67"/>
      <c r="Z24" s="67"/>
      <c r="AA24" s="67"/>
      <c r="AC24" s="67" t="s">
        <v>293</v>
      </c>
      <c r="AD24" s="67"/>
      <c r="AE24" s="67"/>
      <c r="AF24" s="67"/>
      <c r="AG24" s="67"/>
      <c r="AH24" s="67"/>
      <c r="AJ24" s="67" t="s">
        <v>294</v>
      </c>
      <c r="AK24" s="67"/>
      <c r="AL24" s="67"/>
      <c r="AM24" s="67"/>
      <c r="AN24" s="67"/>
      <c r="AO24" s="67"/>
      <c r="AQ24" s="67" t="s">
        <v>295</v>
      </c>
      <c r="AR24" s="67"/>
      <c r="AS24" s="67"/>
      <c r="AT24" s="67"/>
      <c r="AU24" s="67"/>
      <c r="AV24" s="67"/>
      <c r="AX24" s="67" t="s">
        <v>325</v>
      </c>
      <c r="AY24" s="67"/>
      <c r="AZ24" s="67"/>
      <c r="BA24" s="67"/>
      <c r="BB24" s="67"/>
      <c r="BC24" s="67"/>
      <c r="BE24" s="67" t="s">
        <v>296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282</v>
      </c>
      <c r="C25" s="65" t="s">
        <v>283</v>
      </c>
      <c r="D25" s="65" t="s">
        <v>316</v>
      </c>
      <c r="E25" s="65" t="s">
        <v>317</v>
      </c>
      <c r="F25" s="65" t="s">
        <v>313</v>
      </c>
      <c r="H25" s="65"/>
      <c r="I25" s="65" t="s">
        <v>282</v>
      </c>
      <c r="J25" s="65" t="s">
        <v>283</v>
      </c>
      <c r="K25" s="65" t="s">
        <v>316</v>
      </c>
      <c r="L25" s="65" t="s">
        <v>317</v>
      </c>
      <c r="M25" s="65" t="s">
        <v>313</v>
      </c>
      <c r="O25" s="65"/>
      <c r="P25" s="65" t="s">
        <v>282</v>
      </c>
      <c r="Q25" s="65" t="s">
        <v>283</v>
      </c>
      <c r="R25" s="65" t="s">
        <v>316</v>
      </c>
      <c r="S25" s="65" t="s">
        <v>317</v>
      </c>
      <c r="T25" s="65" t="s">
        <v>313</v>
      </c>
      <c r="V25" s="65"/>
      <c r="W25" s="65" t="s">
        <v>282</v>
      </c>
      <c r="X25" s="65" t="s">
        <v>283</v>
      </c>
      <c r="Y25" s="65" t="s">
        <v>316</v>
      </c>
      <c r="Z25" s="65" t="s">
        <v>317</v>
      </c>
      <c r="AA25" s="65" t="s">
        <v>313</v>
      </c>
      <c r="AC25" s="65"/>
      <c r="AD25" s="65" t="s">
        <v>282</v>
      </c>
      <c r="AE25" s="65" t="s">
        <v>283</v>
      </c>
      <c r="AF25" s="65" t="s">
        <v>316</v>
      </c>
      <c r="AG25" s="65" t="s">
        <v>317</v>
      </c>
      <c r="AH25" s="65" t="s">
        <v>313</v>
      </c>
      <c r="AJ25" s="65"/>
      <c r="AK25" s="65" t="s">
        <v>282</v>
      </c>
      <c r="AL25" s="65" t="s">
        <v>283</v>
      </c>
      <c r="AM25" s="65" t="s">
        <v>316</v>
      </c>
      <c r="AN25" s="65" t="s">
        <v>317</v>
      </c>
      <c r="AO25" s="65" t="s">
        <v>313</v>
      </c>
      <c r="AQ25" s="65"/>
      <c r="AR25" s="65" t="s">
        <v>282</v>
      </c>
      <c r="AS25" s="65" t="s">
        <v>283</v>
      </c>
      <c r="AT25" s="65" t="s">
        <v>316</v>
      </c>
      <c r="AU25" s="65" t="s">
        <v>317</v>
      </c>
      <c r="AV25" s="65" t="s">
        <v>313</v>
      </c>
      <c r="AX25" s="65"/>
      <c r="AY25" s="65" t="s">
        <v>282</v>
      </c>
      <c r="AZ25" s="65" t="s">
        <v>283</v>
      </c>
      <c r="BA25" s="65" t="s">
        <v>316</v>
      </c>
      <c r="BB25" s="65" t="s">
        <v>317</v>
      </c>
      <c r="BC25" s="65" t="s">
        <v>313</v>
      </c>
      <c r="BE25" s="65"/>
      <c r="BF25" s="65" t="s">
        <v>282</v>
      </c>
      <c r="BG25" s="65" t="s">
        <v>283</v>
      </c>
      <c r="BH25" s="65" t="s">
        <v>316</v>
      </c>
      <c r="BI25" s="65" t="s">
        <v>317</v>
      </c>
      <c r="BJ25" s="65" t="s">
        <v>313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215.11311000000001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1.4541659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1.3769039999999999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12.285831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1.3974488</v>
      </c>
      <c r="AJ26" s="65" t="s">
        <v>326</v>
      </c>
      <c r="AK26" s="65">
        <v>320</v>
      </c>
      <c r="AL26" s="65">
        <v>400</v>
      </c>
      <c r="AM26" s="65">
        <v>0</v>
      </c>
      <c r="AN26" s="65">
        <v>1000</v>
      </c>
      <c r="AO26" s="65">
        <v>515.96123999999998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9.4886890000000008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4.4757790000000002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6.3375405999999996</v>
      </c>
    </row>
    <row r="33" spans="1:68" x14ac:dyDescent="0.3">
      <c r="A33" s="66" t="s">
        <v>297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298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299</v>
      </c>
      <c r="W34" s="67"/>
      <c r="X34" s="67"/>
      <c r="Y34" s="67"/>
      <c r="Z34" s="67"/>
      <c r="AA34" s="67"/>
      <c r="AC34" s="67" t="s">
        <v>300</v>
      </c>
      <c r="AD34" s="67"/>
      <c r="AE34" s="67"/>
      <c r="AF34" s="67"/>
      <c r="AG34" s="67"/>
      <c r="AH34" s="67"/>
      <c r="AJ34" s="67" t="s">
        <v>301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282</v>
      </c>
      <c r="C35" s="65" t="s">
        <v>283</v>
      </c>
      <c r="D35" s="65" t="s">
        <v>316</v>
      </c>
      <c r="E35" s="65" t="s">
        <v>317</v>
      </c>
      <c r="F35" s="65" t="s">
        <v>313</v>
      </c>
      <c r="H35" s="65"/>
      <c r="I35" s="65" t="s">
        <v>282</v>
      </c>
      <c r="J35" s="65" t="s">
        <v>283</v>
      </c>
      <c r="K35" s="65" t="s">
        <v>316</v>
      </c>
      <c r="L35" s="65" t="s">
        <v>317</v>
      </c>
      <c r="M35" s="65" t="s">
        <v>313</v>
      </c>
      <c r="O35" s="65"/>
      <c r="P35" s="65" t="s">
        <v>282</v>
      </c>
      <c r="Q35" s="65" t="s">
        <v>283</v>
      </c>
      <c r="R35" s="65" t="s">
        <v>316</v>
      </c>
      <c r="S35" s="65" t="s">
        <v>317</v>
      </c>
      <c r="T35" s="65" t="s">
        <v>313</v>
      </c>
      <c r="V35" s="65"/>
      <c r="W35" s="65" t="s">
        <v>282</v>
      </c>
      <c r="X35" s="65" t="s">
        <v>283</v>
      </c>
      <c r="Y35" s="65" t="s">
        <v>316</v>
      </c>
      <c r="Z35" s="65" t="s">
        <v>317</v>
      </c>
      <c r="AA35" s="65" t="s">
        <v>313</v>
      </c>
      <c r="AC35" s="65"/>
      <c r="AD35" s="65" t="s">
        <v>282</v>
      </c>
      <c r="AE35" s="65" t="s">
        <v>283</v>
      </c>
      <c r="AF35" s="65" t="s">
        <v>316</v>
      </c>
      <c r="AG35" s="65" t="s">
        <v>317</v>
      </c>
      <c r="AH35" s="65" t="s">
        <v>313</v>
      </c>
      <c r="AJ35" s="65"/>
      <c r="AK35" s="65" t="s">
        <v>282</v>
      </c>
      <c r="AL35" s="65" t="s">
        <v>283</v>
      </c>
      <c r="AM35" s="65" t="s">
        <v>316</v>
      </c>
      <c r="AN35" s="65" t="s">
        <v>317</v>
      </c>
      <c r="AO35" s="65" t="s">
        <v>313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605.26340000000005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1032.2336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3168.0234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4038.0001999999999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198.68689000000001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129.92543000000001</v>
      </c>
    </row>
    <row r="43" spans="1:68" x14ac:dyDescent="0.3">
      <c r="A43" s="66" t="s">
        <v>327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302</v>
      </c>
      <c r="B44" s="67"/>
      <c r="C44" s="67"/>
      <c r="D44" s="67"/>
      <c r="E44" s="67"/>
      <c r="F44" s="67"/>
      <c r="H44" s="67" t="s">
        <v>303</v>
      </c>
      <c r="I44" s="67"/>
      <c r="J44" s="67"/>
      <c r="K44" s="67"/>
      <c r="L44" s="67"/>
      <c r="M44" s="67"/>
      <c r="O44" s="67" t="s">
        <v>328</v>
      </c>
      <c r="P44" s="67"/>
      <c r="Q44" s="67"/>
      <c r="R44" s="67"/>
      <c r="S44" s="67"/>
      <c r="T44" s="67"/>
      <c r="V44" s="67" t="s">
        <v>329</v>
      </c>
      <c r="W44" s="67"/>
      <c r="X44" s="67"/>
      <c r="Y44" s="67"/>
      <c r="Z44" s="67"/>
      <c r="AA44" s="67"/>
      <c r="AC44" s="67" t="s">
        <v>304</v>
      </c>
      <c r="AD44" s="67"/>
      <c r="AE44" s="67"/>
      <c r="AF44" s="67"/>
      <c r="AG44" s="67"/>
      <c r="AH44" s="67"/>
      <c r="AJ44" s="67" t="s">
        <v>305</v>
      </c>
      <c r="AK44" s="67"/>
      <c r="AL44" s="67"/>
      <c r="AM44" s="67"/>
      <c r="AN44" s="67"/>
      <c r="AO44" s="67"/>
      <c r="AQ44" s="67" t="s">
        <v>306</v>
      </c>
      <c r="AR44" s="67"/>
      <c r="AS44" s="67"/>
      <c r="AT44" s="67"/>
      <c r="AU44" s="67"/>
      <c r="AV44" s="67"/>
      <c r="AX44" s="67" t="s">
        <v>307</v>
      </c>
      <c r="AY44" s="67"/>
      <c r="AZ44" s="67"/>
      <c r="BA44" s="67"/>
      <c r="BB44" s="67"/>
      <c r="BC44" s="67"/>
      <c r="BE44" s="67" t="s">
        <v>330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282</v>
      </c>
      <c r="C45" s="65" t="s">
        <v>283</v>
      </c>
      <c r="D45" s="65" t="s">
        <v>316</v>
      </c>
      <c r="E45" s="65" t="s">
        <v>317</v>
      </c>
      <c r="F45" s="65" t="s">
        <v>313</v>
      </c>
      <c r="H45" s="65"/>
      <c r="I45" s="65" t="s">
        <v>282</v>
      </c>
      <c r="J45" s="65" t="s">
        <v>283</v>
      </c>
      <c r="K45" s="65" t="s">
        <v>316</v>
      </c>
      <c r="L45" s="65" t="s">
        <v>317</v>
      </c>
      <c r="M45" s="65" t="s">
        <v>313</v>
      </c>
      <c r="O45" s="65"/>
      <c r="P45" s="65" t="s">
        <v>282</v>
      </c>
      <c r="Q45" s="65" t="s">
        <v>283</v>
      </c>
      <c r="R45" s="65" t="s">
        <v>316</v>
      </c>
      <c r="S45" s="65" t="s">
        <v>317</v>
      </c>
      <c r="T45" s="65" t="s">
        <v>313</v>
      </c>
      <c r="V45" s="65"/>
      <c r="W45" s="65" t="s">
        <v>282</v>
      </c>
      <c r="X45" s="65" t="s">
        <v>283</v>
      </c>
      <c r="Y45" s="65" t="s">
        <v>316</v>
      </c>
      <c r="Z45" s="65" t="s">
        <v>317</v>
      </c>
      <c r="AA45" s="65" t="s">
        <v>313</v>
      </c>
      <c r="AC45" s="65"/>
      <c r="AD45" s="65" t="s">
        <v>282</v>
      </c>
      <c r="AE45" s="65" t="s">
        <v>283</v>
      </c>
      <c r="AF45" s="65" t="s">
        <v>316</v>
      </c>
      <c r="AG45" s="65" t="s">
        <v>317</v>
      </c>
      <c r="AH45" s="65" t="s">
        <v>313</v>
      </c>
      <c r="AJ45" s="65"/>
      <c r="AK45" s="65" t="s">
        <v>282</v>
      </c>
      <c r="AL45" s="65" t="s">
        <v>283</v>
      </c>
      <c r="AM45" s="65" t="s">
        <v>316</v>
      </c>
      <c r="AN45" s="65" t="s">
        <v>317</v>
      </c>
      <c r="AO45" s="65" t="s">
        <v>313</v>
      </c>
      <c r="AQ45" s="65"/>
      <c r="AR45" s="65" t="s">
        <v>282</v>
      </c>
      <c r="AS45" s="65" t="s">
        <v>283</v>
      </c>
      <c r="AT45" s="65" t="s">
        <v>316</v>
      </c>
      <c r="AU45" s="65" t="s">
        <v>317</v>
      </c>
      <c r="AV45" s="65" t="s">
        <v>313</v>
      </c>
      <c r="AX45" s="65"/>
      <c r="AY45" s="65" t="s">
        <v>282</v>
      </c>
      <c r="AZ45" s="65" t="s">
        <v>283</v>
      </c>
      <c r="BA45" s="65" t="s">
        <v>316</v>
      </c>
      <c r="BB45" s="65" t="s">
        <v>317</v>
      </c>
      <c r="BC45" s="65" t="s">
        <v>313</v>
      </c>
      <c r="BE45" s="65"/>
      <c r="BF45" s="65" t="s">
        <v>282</v>
      </c>
      <c r="BG45" s="65" t="s">
        <v>283</v>
      </c>
      <c r="BH45" s="65" t="s">
        <v>316</v>
      </c>
      <c r="BI45" s="65" t="s">
        <v>317</v>
      </c>
      <c r="BJ45" s="65" t="s">
        <v>313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14.383762000000001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7.4658629999999997</v>
      </c>
      <c r="O46" s="65" t="s">
        <v>331</v>
      </c>
      <c r="P46" s="65">
        <v>600</v>
      </c>
      <c r="Q46" s="65">
        <v>800</v>
      </c>
      <c r="R46" s="65">
        <v>0</v>
      </c>
      <c r="S46" s="65">
        <v>10000</v>
      </c>
      <c r="T46" s="65">
        <v>943.22289999999998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8.8544020000000008E-3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1.9784005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128.07692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46.135112999999997</v>
      </c>
      <c r="AX46" s="65" t="s">
        <v>308</v>
      </c>
      <c r="AY46" s="65"/>
      <c r="AZ46" s="65"/>
      <c r="BA46" s="65"/>
      <c r="BB46" s="65"/>
      <c r="BC46" s="65"/>
      <c r="BE46" s="65" t="s">
        <v>309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J27" sqref="J27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332</v>
      </c>
      <c r="D2" s="61">
        <v>52</v>
      </c>
      <c r="E2" s="61">
        <v>1940.9471000000001</v>
      </c>
      <c r="F2" s="61">
        <v>316.22507000000002</v>
      </c>
      <c r="G2" s="61">
        <v>56.218426000000001</v>
      </c>
      <c r="H2" s="61">
        <v>46.048546000000002</v>
      </c>
      <c r="I2" s="61">
        <v>10.169878000000001</v>
      </c>
      <c r="J2" s="61">
        <v>53.191960000000002</v>
      </c>
      <c r="K2" s="61">
        <v>37.532657999999998</v>
      </c>
      <c r="L2" s="61">
        <v>15.659305</v>
      </c>
      <c r="M2" s="61">
        <v>33.335182000000003</v>
      </c>
      <c r="N2" s="61">
        <v>4.401192</v>
      </c>
      <c r="O2" s="61">
        <v>20.4633</v>
      </c>
      <c r="P2" s="61">
        <v>1563.2897</v>
      </c>
      <c r="Q2" s="61">
        <v>19.414877000000001</v>
      </c>
      <c r="R2" s="61">
        <v>484.23102</v>
      </c>
      <c r="S2" s="61">
        <v>119.84594</v>
      </c>
      <c r="T2" s="61">
        <v>4372.6176999999998</v>
      </c>
      <c r="U2" s="61">
        <v>2.7219199999999999</v>
      </c>
      <c r="V2" s="61">
        <v>28.086943000000002</v>
      </c>
      <c r="W2" s="61">
        <v>215.78665000000001</v>
      </c>
      <c r="X2" s="61">
        <v>215.11311000000001</v>
      </c>
      <c r="Y2" s="61">
        <v>1.4541659</v>
      </c>
      <c r="Z2" s="61">
        <v>1.3769039999999999</v>
      </c>
      <c r="AA2" s="61">
        <v>12.285831</v>
      </c>
      <c r="AB2" s="61">
        <v>1.3974488</v>
      </c>
      <c r="AC2" s="61">
        <v>515.96123999999998</v>
      </c>
      <c r="AD2" s="61">
        <v>9.4886890000000008</v>
      </c>
      <c r="AE2" s="61">
        <v>4.4757790000000002</v>
      </c>
      <c r="AF2" s="61">
        <v>6.3375405999999996</v>
      </c>
      <c r="AG2" s="61">
        <v>605.26340000000005</v>
      </c>
      <c r="AH2" s="61">
        <v>375.10210000000001</v>
      </c>
      <c r="AI2" s="61">
        <v>230.16131999999999</v>
      </c>
      <c r="AJ2" s="61">
        <v>1032.2336</v>
      </c>
      <c r="AK2" s="61">
        <v>3168.0234</v>
      </c>
      <c r="AL2" s="61">
        <v>198.68689000000001</v>
      </c>
      <c r="AM2" s="61">
        <v>4038.0001999999999</v>
      </c>
      <c r="AN2" s="61">
        <v>129.92543000000001</v>
      </c>
      <c r="AO2" s="61">
        <v>14.383762000000001</v>
      </c>
      <c r="AP2" s="61">
        <v>12.565697</v>
      </c>
      <c r="AQ2" s="61">
        <v>1.8180654000000001</v>
      </c>
      <c r="AR2" s="61">
        <v>7.4658629999999997</v>
      </c>
      <c r="AS2" s="61">
        <v>943.22289999999998</v>
      </c>
      <c r="AT2" s="61">
        <v>8.8544020000000008E-3</v>
      </c>
      <c r="AU2" s="61">
        <v>1.9784005</v>
      </c>
      <c r="AV2" s="61">
        <v>128.07692</v>
      </c>
      <c r="AW2" s="61">
        <v>46.135112999999997</v>
      </c>
      <c r="AX2" s="61">
        <v>9.385454E-2</v>
      </c>
      <c r="AY2" s="61">
        <v>0.93511003000000004</v>
      </c>
      <c r="AZ2" s="61">
        <v>253.79723000000001</v>
      </c>
      <c r="BA2" s="61">
        <v>40.971020000000003</v>
      </c>
      <c r="BB2" s="61">
        <v>10.304522499999999</v>
      </c>
      <c r="BC2" s="61">
        <v>12.478158000000001</v>
      </c>
      <c r="BD2" s="61">
        <v>18.158110000000001</v>
      </c>
      <c r="BE2" s="61">
        <v>0.70805233999999995</v>
      </c>
      <c r="BF2" s="61">
        <v>4.6828110000000001</v>
      </c>
      <c r="BG2" s="61">
        <v>1.3877448000000001E-2</v>
      </c>
      <c r="BH2" s="61">
        <v>4.2670180000000002E-2</v>
      </c>
      <c r="BI2" s="61">
        <v>3.4964386E-2</v>
      </c>
      <c r="BJ2" s="61">
        <v>0.13914815999999999</v>
      </c>
      <c r="BK2" s="61">
        <v>1.067496E-3</v>
      </c>
      <c r="BL2" s="61">
        <v>0.44593244999999998</v>
      </c>
      <c r="BM2" s="61">
        <v>1.6324974999999999</v>
      </c>
      <c r="BN2" s="61">
        <v>0.38815939999999999</v>
      </c>
      <c r="BO2" s="61">
        <v>31.441319</v>
      </c>
      <c r="BP2" s="61">
        <v>3.0138843</v>
      </c>
      <c r="BQ2" s="61">
        <v>10.79111</v>
      </c>
      <c r="BR2" s="61">
        <v>44.794494999999998</v>
      </c>
      <c r="BS2" s="61">
        <v>33.684432999999999</v>
      </c>
      <c r="BT2" s="61">
        <v>4.6342572999999998</v>
      </c>
      <c r="BU2" s="61">
        <v>0.58759479999999997</v>
      </c>
      <c r="BV2" s="61">
        <v>5.5966004999999999E-3</v>
      </c>
      <c r="BW2" s="61">
        <v>0.38113533999999999</v>
      </c>
      <c r="BX2" s="61">
        <v>0.59576326999999996</v>
      </c>
      <c r="BY2" s="61">
        <v>0.11573536</v>
      </c>
      <c r="BZ2" s="61">
        <v>8.3133209999999998E-4</v>
      </c>
      <c r="CA2" s="61">
        <v>0.67021719999999996</v>
      </c>
      <c r="CB2" s="61">
        <v>1.1573988000000001E-3</v>
      </c>
      <c r="CC2" s="61">
        <v>9.8194173999999995E-2</v>
      </c>
      <c r="CD2" s="61">
        <v>0.61778200000000005</v>
      </c>
      <c r="CE2" s="61">
        <v>0.18325959999999999</v>
      </c>
      <c r="CF2" s="61">
        <v>2.7337739999999999E-2</v>
      </c>
      <c r="CG2" s="61">
        <v>0</v>
      </c>
      <c r="CH2" s="61">
        <v>8.0805180000000001E-3</v>
      </c>
      <c r="CI2" s="61">
        <v>2.5332670000000001E-3</v>
      </c>
      <c r="CJ2" s="61">
        <v>1.5469520000000001</v>
      </c>
      <c r="CK2" s="61">
        <v>3.9071130000000003E-2</v>
      </c>
      <c r="CL2" s="61">
        <v>4.5734377000000004</v>
      </c>
      <c r="CM2" s="61">
        <v>1.6198313</v>
      </c>
      <c r="CN2" s="61">
        <v>1352.4567999999999</v>
      </c>
      <c r="CO2" s="61">
        <v>2431.1404000000002</v>
      </c>
      <c r="CP2" s="61">
        <v>1662.3137999999999</v>
      </c>
      <c r="CQ2" s="61">
        <v>534.85739999999998</v>
      </c>
      <c r="CR2" s="61">
        <v>289.07042999999999</v>
      </c>
      <c r="CS2" s="61">
        <v>226.89543</v>
      </c>
      <c r="CT2" s="61">
        <v>1442.1882000000001</v>
      </c>
      <c r="CU2" s="61">
        <v>1021.8884</v>
      </c>
      <c r="CV2" s="61">
        <v>683.78890000000001</v>
      </c>
      <c r="CW2" s="61">
        <v>1146.4689000000001</v>
      </c>
      <c r="CX2" s="61">
        <v>369.35509999999999</v>
      </c>
      <c r="CY2" s="61">
        <v>1542.8162</v>
      </c>
      <c r="CZ2" s="61">
        <v>923.16503999999998</v>
      </c>
      <c r="DA2" s="61">
        <v>2076.9292</v>
      </c>
      <c r="DB2" s="61">
        <v>1637.5310999999999</v>
      </c>
      <c r="DC2" s="61">
        <v>3728.8245000000002</v>
      </c>
      <c r="DD2" s="61">
        <v>6435.3687</v>
      </c>
      <c r="DE2" s="61">
        <v>1147.5513000000001</v>
      </c>
      <c r="DF2" s="61">
        <v>2345.6723999999999</v>
      </c>
      <c r="DG2" s="61">
        <v>1461.9059999999999</v>
      </c>
      <c r="DH2" s="61">
        <v>73.000519999999995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40.971020000000003</v>
      </c>
      <c r="B6">
        <f>BB2</f>
        <v>10.304522499999999</v>
      </c>
      <c r="C6">
        <f>BC2</f>
        <v>12.478158000000001</v>
      </c>
      <c r="D6">
        <f>BD2</f>
        <v>18.158110000000001</v>
      </c>
    </row>
    <row r="7" spans="1:113" x14ac:dyDescent="0.3">
      <c r="B7">
        <f>ROUND(B6/MAX($B$6,$C$6,$D$6),1)</f>
        <v>0.6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3" sqref="B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25281</v>
      </c>
      <c r="C2" s="56">
        <f ca="1">YEAR(TODAY())-YEAR(B2)+IF(TODAY()&gt;=DATE(YEAR(TODAY()),MONTH(B2),DAY(B2)),0,-1)</f>
        <v>52</v>
      </c>
      <c r="E2" s="52">
        <v>167.7</v>
      </c>
      <c r="F2" s="53" t="s">
        <v>39</v>
      </c>
      <c r="G2" s="52">
        <v>58.5</v>
      </c>
      <c r="H2" s="51" t="s">
        <v>41</v>
      </c>
      <c r="I2" s="72">
        <f>ROUND(G3/E3^2,1)</f>
        <v>20.8</v>
      </c>
    </row>
    <row r="3" spans="1:9" x14ac:dyDescent="0.3">
      <c r="E3" s="51">
        <f>E2/100</f>
        <v>1.6769999999999998</v>
      </c>
      <c r="F3" s="51" t="s">
        <v>40</v>
      </c>
      <c r="G3" s="51">
        <f>G2</f>
        <v>58.5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44557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손은희, ID : H1901034)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12월 27일 14:11:02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W32" sqref="W3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44557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52</v>
      </c>
      <c r="G12" s="94"/>
      <c r="H12" s="94"/>
      <c r="I12" s="94"/>
      <c r="K12" s="123">
        <f>'개인정보 및 신체계측 입력'!E2</f>
        <v>167.7</v>
      </c>
      <c r="L12" s="124"/>
      <c r="M12" s="117">
        <f>'개인정보 및 신체계측 입력'!G2</f>
        <v>58.5</v>
      </c>
      <c r="N12" s="118"/>
      <c r="O12" s="113" t="s">
        <v>271</v>
      </c>
      <c r="P12" s="107"/>
      <c r="Q12" s="90">
        <f>'개인정보 및 신체계측 입력'!I2</f>
        <v>20.8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손은희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74.295000000000002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13.208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12.497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16</v>
      </c>
      <c r="L72" s="36" t="s">
        <v>53</v>
      </c>
      <c r="M72" s="36">
        <f>ROUND('DRIs DATA'!K8,1)</f>
        <v>2.9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64.56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234.06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215.11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93.16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75.66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211.2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143.84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2021-12-27T05:21:16Z</dcterms:modified>
</cp:coreProperties>
</file>